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Samtse\"/>
    </mc:Choice>
  </mc:AlternateContent>
  <bookViews>
    <workbookView xWindow="0" yWindow="0" windowWidth="20490" windowHeight="7755"/>
  </bookViews>
  <sheets>
    <sheet name="Section 3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E14" i="1"/>
  <c r="D14" i="1"/>
  <c r="C14" i="1"/>
  <c r="B14" i="1"/>
  <c r="F12" i="1"/>
  <c r="E12" i="1"/>
  <c r="D12" i="1"/>
  <c r="C12" i="1"/>
  <c r="B12" i="1"/>
  <c r="F11" i="1"/>
  <c r="E11" i="1"/>
  <c r="D11" i="1"/>
  <c r="C11" i="1"/>
  <c r="B11" i="1"/>
  <c r="F10" i="1"/>
  <c r="E10" i="1"/>
  <c r="D10" i="1"/>
  <c r="C10" i="1"/>
  <c r="B10" i="1"/>
  <c r="F9" i="1"/>
  <c r="E9" i="1"/>
  <c r="D9" i="1"/>
  <c r="C9" i="1"/>
  <c r="B9" i="1"/>
  <c r="F8" i="1"/>
  <c r="E8" i="1"/>
  <c r="D8" i="1"/>
  <c r="C8" i="1"/>
  <c r="B8" i="1"/>
  <c r="F7" i="1"/>
  <c r="E7" i="1"/>
  <c r="D7" i="1"/>
  <c r="C7" i="1"/>
  <c r="B7" i="1"/>
  <c r="F6" i="1"/>
  <c r="E6" i="1"/>
  <c r="D6" i="1"/>
  <c r="C6" i="1"/>
  <c r="B6" i="1"/>
  <c r="F4" i="1"/>
  <c r="E4" i="1"/>
  <c r="D4" i="1"/>
  <c r="C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3.1_x000D_
</t>
        </r>
      </text>
    </comment>
  </commentList>
</comments>
</file>

<file path=xl/sharedStrings.xml><?xml version="1.0" encoding="utf-8"?>
<sst xmlns="http://schemas.openxmlformats.org/spreadsheetml/2006/main" count="15" uniqueCount="15">
  <si>
    <t>Table 3.1: Summary of Health Facilities and Personnel, Samtse (2009-2013)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</si>
  <si>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</si>
  <si>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</si>
  <si>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</si>
  <si>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</si>
  <si>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</si>
  <si>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</si>
  <si>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</si>
  <si>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</si>
  <si>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</si>
  <si>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</si>
  <si>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walking distance of a health facility (%)</t>
  </si>
  <si>
    <t>Population access to safe drinking water (%)</t>
  </si>
  <si>
    <t>Deliveries attended by trained personnel(%)</t>
  </si>
  <si>
    <t>Source: Dzongkhag Health Sector, Samtse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</si>
</sst>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0_)"/>
    <numFmt numFmtId="167" formatCode="#,##0.0_);\(#,##0.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theme="1"/>
      <name val="Courier New"/>
      <family val="3"/>
    </font>
    <font>
      <sz val="12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12"/>
      <name val="Sylfaen"/>
      <family val="1"/>
    </font>
    <font>
      <sz val="12"/>
      <name val="Sylfaen"/>
      <family val="1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/>
    <xf numFmtId="0" fontId="3" fillId="0" borderId="0" xfId="0" applyFont="1" applyFill="1" applyBorder="1" applyAlignment="1">
      <alignment horizontal="right"/>
    </xf>
    <xf numFmtId="0" fontId="5" fillId="0" borderId="1" xfId="0" applyFont="1" applyFill="1" applyBorder="1" applyAlignment="1"/>
    <xf numFmtId="0" fontId="5" fillId="0" borderId="2" xfId="0" applyFont="1" applyFill="1" applyBorder="1" applyAlignment="1"/>
    <xf numFmtId="0" fontId="3" fillId="0" borderId="3" xfId="0" applyFont="1" applyFill="1" applyBorder="1" applyAlignment="1"/>
    <xf numFmtId="164" fontId="3" fillId="0" borderId="4" xfId="1" applyNumberFormat="1" applyFont="1" applyFill="1" applyBorder="1" applyAlignment="1">
      <alignment horizontal="right"/>
    </xf>
    <xf numFmtId="164" fontId="6" fillId="0" borderId="5" xfId="1" applyNumberFormat="1" applyFont="1" applyFill="1" applyBorder="1" applyAlignment="1">
      <alignment horizontal="right"/>
    </xf>
    <xf numFmtId="0" fontId="3" fillId="0" borderId="6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165" fontId="3" fillId="0" borderId="6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 applyBorder="1" applyAlignment="1">
      <alignment horizontal="right"/>
    </xf>
    <xf numFmtId="1" fontId="3" fillId="0" borderId="6" xfId="0" applyNumberFormat="1" applyFont="1" applyFill="1" applyBorder="1" applyAlignment="1">
      <alignment horizontal="right"/>
    </xf>
    <xf numFmtId="1" fontId="6" fillId="0" borderId="0" xfId="0" applyNumberFormat="1" applyFont="1" applyFill="1" applyBorder="1" applyAlignment="1">
      <alignment horizontal="right"/>
    </xf>
    <xf numFmtId="2" fontId="3" fillId="0" borderId="6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wrapText="1"/>
    </xf>
    <xf numFmtId="166" fontId="7" fillId="0" borderId="6" xfId="0" applyNumberFormat="1" applyFont="1" applyFill="1" applyBorder="1" applyAlignment="1" applyProtection="1"/>
    <xf numFmtId="0" fontId="3" fillId="0" borderId="7" xfId="0" applyFont="1" applyFill="1" applyBorder="1" applyAlignment="1"/>
    <xf numFmtId="2" fontId="3" fillId="0" borderId="8" xfId="0" applyNumberFormat="1" applyFont="1" applyFill="1" applyBorder="1" applyAlignment="1">
      <alignment horizontal="right"/>
    </xf>
    <xf numFmtId="165" fontId="6" fillId="0" borderId="9" xfId="0" applyNumberFormat="1" applyFont="1" applyFill="1" applyBorder="1" applyAlignment="1">
      <alignment horizontal="right"/>
    </xf>
    <xf numFmtId="167" fontId="7" fillId="0" borderId="0" xfId="0" applyNumberFormat="1" applyFont="1" applyBorder="1" applyAlignment="1" applyProtection="1">
      <alignment horizontal="left"/>
    </xf>
    <xf numFmtId="37" fontId="8" fillId="0" borderId="0" xfId="0" applyNumberFormat="1" applyFont="1" applyBorder="1" applyAlignment="1" applyProtection="1">
      <alignment horizontal="left"/>
    </xf>
    <xf numFmtId="37" fontId="9" fillId="0" borderId="0" xfId="0" applyNumberFormat="1" applyFont="1" applyFill="1" applyBorder="1" applyAlignment="1"/>
    <xf numFmtId="0" fontId="9" fillId="0" borderId="0" xfId="0" applyFont="1" applyFill="1" applyBorder="1" applyAlignme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tse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 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15"/>
  <sheetViews>
    <sheetView tabSelected="1" zoomScaleNormal="100" workbookViewId="0">
      <selection activeCell="A5" sqref="A5"/>
    </sheetView>
  </sheetViews>
  <sheetFormatPr defaultRowHeight="15.75" x14ac:dyDescent="0.25"/>
  <cols>
    <col min="1" max="1" width="64.5703125" style="3" customWidth="1"/>
    <col min="2" max="3" width="13.42578125" style="3" customWidth="1"/>
    <col min="4" max="4" width="12.7109375" style="3" customWidth="1"/>
    <col min="5" max="5" width="15.42578125" style="3" customWidth="1"/>
    <col min="6" max="6" width="13" style="3" customWidth="1"/>
    <col min="7" max="256" width="9.140625" style="3"/>
    <col min="257" max="257" width="64.5703125" style="3" customWidth="1"/>
    <col min="258" max="259" width="13.42578125" style="3" customWidth="1"/>
    <col min="260" max="260" width="12.7109375" style="3" customWidth="1"/>
    <col min="261" max="261" width="15.42578125" style="3" customWidth="1"/>
    <col min="262" max="262" width="13" style="3" customWidth="1"/>
    <col min="263" max="512" width="9.140625" style="3"/>
    <col min="513" max="513" width="64.5703125" style="3" customWidth="1"/>
    <col min="514" max="515" width="13.42578125" style="3" customWidth="1"/>
    <col min="516" max="516" width="12.7109375" style="3" customWidth="1"/>
    <col min="517" max="517" width="15.42578125" style="3" customWidth="1"/>
    <col min="518" max="518" width="13" style="3" customWidth="1"/>
    <col min="519" max="768" width="9.140625" style="3"/>
    <col min="769" max="769" width="64.5703125" style="3" customWidth="1"/>
    <col min="770" max="771" width="13.42578125" style="3" customWidth="1"/>
    <col min="772" max="772" width="12.7109375" style="3" customWidth="1"/>
    <col min="773" max="773" width="15.42578125" style="3" customWidth="1"/>
    <col min="774" max="774" width="13" style="3" customWidth="1"/>
    <col min="775" max="1024" width="9.140625" style="3"/>
    <col min="1025" max="1025" width="64.5703125" style="3" customWidth="1"/>
    <col min="1026" max="1027" width="13.42578125" style="3" customWidth="1"/>
    <col min="1028" max="1028" width="12.7109375" style="3" customWidth="1"/>
    <col min="1029" max="1029" width="15.42578125" style="3" customWidth="1"/>
    <col min="1030" max="1030" width="13" style="3" customWidth="1"/>
    <col min="1031" max="1280" width="9.140625" style="3"/>
    <col min="1281" max="1281" width="64.5703125" style="3" customWidth="1"/>
    <col min="1282" max="1283" width="13.42578125" style="3" customWidth="1"/>
    <col min="1284" max="1284" width="12.7109375" style="3" customWidth="1"/>
    <col min="1285" max="1285" width="15.42578125" style="3" customWidth="1"/>
    <col min="1286" max="1286" width="13" style="3" customWidth="1"/>
    <col min="1287" max="1536" width="9.140625" style="3"/>
    <col min="1537" max="1537" width="64.5703125" style="3" customWidth="1"/>
    <col min="1538" max="1539" width="13.42578125" style="3" customWidth="1"/>
    <col min="1540" max="1540" width="12.7109375" style="3" customWidth="1"/>
    <col min="1541" max="1541" width="15.42578125" style="3" customWidth="1"/>
    <col min="1542" max="1542" width="13" style="3" customWidth="1"/>
    <col min="1543" max="1792" width="9.140625" style="3"/>
    <col min="1793" max="1793" width="64.5703125" style="3" customWidth="1"/>
    <col min="1794" max="1795" width="13.42578125" style="3" customWidth="1"/>
    <col min="1796" max="1796" width="12.7109375" style="3" customWidth="1"/>
    <col min="1797" max="1797" width="15.42578125" style="3" customWidth="1"/>
    <col min="1798" max="1798" width="13" style="3" customWidth="1"/>
    <col min="1799" max="2048" width="9.140625" style="3"/>
    <col min="2049" max="2049" width="64.5703125" style="3" customWidth="1"/>
    <col min="2050" max="2051" width="13.42578125" style="3" customWidth="1"/>
    <col min="2052" max="2052" width="12.7109375" style="3" customWidth="1"/>
    <col min="2053" max="2053" width="15.42578125" style="3" customWidth="1"/>
    <col min="2054" max="2054" width="13" style="3" customWidth="1"/>
    <col min="2055" max="2304" width="9.140625" style="3"/>
    <col min="2305" max="2305" width="64.5703125" style="3" customWidth="1"/>
    <col min="2306" max="2307" width="13.42578125" style="3" customWidth="1"/>
    <col min="2308" max="2308" width="12.7109375" style="3" customWidth="1"/>
    <col min="2309" max="2309" width="15.42578125" style="3" customWidth="1"/>
    <col min="2310" max="2310" width="13" style="3" customWidth="1"/>
    <col min="2311" max="2560" width="9.140625" style="3"/>
    <col min="2561" max="2561" width="64.5703125" style="3" customWidth="1"/>
    <col min="2562" max="2563" width="13.42578125" style="3" customWidth="1"/>
    <col min="2564" max="2564" width="12.7109375" style="3" customWidth="1"/>
    <col min="2565" max="2565" width="15.42578125" style="3" customWidth="1"/>
    <col min="2566" max="2566" width="13" style="3" customWidth="1"/>
    <col min="2567" max="2816" width="9.140625" style="3"/>
    <col min="2817" max="2817" width="64.5703125" style="3" customWidth="1"/>
    <col min="2818" max="2819" width="13.42578125" style="3" customWidth="1"/>
    <col min="2820" max="2820" width="12.7109375" style="3" customWidth="1"/>
    <col min="2821" max="2821" width="15.42578125" style="3" customWidth="1"/>
    <col min="2822" max="2822" width="13" style="3" customWidth="1"/>
    <col min="2823" max="3072" width="9.140625" style="3"/>
    <col min="3073" max="3073" width="64.5703125" style="3" customWidth="1"/>
    <col min="3074" max="3075" width="13.42578125" style="3" customWidth="1"/>
    <col min="3076" max="3076" width="12.7109375" style="3" customWidth="1"/>
    <col min="3077" max="3077" width="15.42578125" style="3" customWidth="1"/>
    <col min="3078" max="3078" width="13" style="3" customWidth="1"/>
    <col min="3079" max="3328" width="9.140625" style="3"/>
    <col min="3329" max="3329" width="64.5703125" style="3" customWidth="1"/>
    <col min="3330" max="3331" width="13.42578125" style="3" customWidth="1"/>
    <col min="3332" max="3332" width="12.7109375" style="3" customWidth="1"/>
    <col min="3333" max="3333" width="15.42578125" style="3" customWidth="1"/>
    <col min="3334" max="3334" width="13" style="3" customWidth="1"/>
    <col min="3335" max="3584" width="9.140625" style="3"/>
    <col min="3585" max="3585" width="64.5703125" style="3" customWidth="1"/>
    <col min="3586" max="3587" width="13.42578125" style="3" customWidth="1"/>
    <col min="3588" max="3588" width="12.7109375" style="3" customWidth="1"/>
    <col min="3589" max="3589" width="15.42578125" style="3" customWidth="1"/>
    <col min="3590" max="3590" width="13" style="3" customWidth="1"/>
    <col min="3591" max="3840" width="9.140625" style="3"/>
    <col min="3841" max="3841" width="64.5703125" style="3" customWidth="1"/>
    <col min="3842" max="3843" width="13.42578125" style="3" customWidth="1"/>
    <col min="3844" max="3844" width="12.7109375" style="3" customWidth="1"/>
    <col min="3845" max="3845" width="15.42578125" style="3" customWidth="1"/>
    <col min="3846" max="3846" width="13" style="3" customWidth="1"/>
    <col min="3847" max="4096" width="9.140625" style="3"/>
    <col min="4097" max="4097" width="64.5703125" style="3" customWidth="1"/>
    <col min="4098" max="4099" width="13.42578125" style="3" customWidth="1"/>
    <col min="4100" max="4100" width="12.7109375" style="3" customWidth="1"/>
    <col min="4101" max="4101" width="15.42578125" style="3" customWidth="1"/>
    <col min="4102" max="4102" width="13" style="3" customWidth="1"/>
    <col min="4103" max="4352" width="9.140625" style="3"/>
    <col min="4353" max="4353" width="64.5703125" style="3" customWidth="1"/>
    <col min="4354" max="4355" width="13.42578125" style="3" customWidth="1"/>
    <col min="4356" max="4356" width="12.7109375" style="3" customWidth="1"/>
    <col min="4357" max="4357" width="15.42578125" style="3" customWidth="1"/>
    <col min="4358" max="4358" width="13" style="3" customWidth="1"/>
    <col min="4359" max="4608" width="9.140625" style="3"/>
    <col min="4609" max="4609" width="64.5703125" style="3" customWidth="1"/>
    <col min="4610" max="4611" width="13.42578125" style="3" customWidth="1"/>
    <col min="4612" max="4612" width="12.7109375" style="3" customWidth="1"/>
    <col min="4613" max="4613" width="15.42578125" style="3" customWidth="1"/>
    <col min="4614" max="4614" width="13" style="3" customWidth="1"/>
    <col min="4615" max="4864" width="9.140625" style="3"/>
    <col min="4865" max="4865" width="64.5703125" style="3" customWidth="1"/>
    <col min="4866" max="4867" width="13.42578125" style="3" customWidth="1"/>
    <col min="4868" max="4868" width="12.7109375" style="3" customWidth="1"/>
    <col min="4869" max="4869" width="15.42578125" style="3" customWidth="1"/>
    <col min="4870" max="4870" width="13" style="3" customWidth="1"/>
    <col min="4871" max="5120" width="9.140625" style="3"/>
    <col min="5121" max="5121" width="64.5703125" style="3" customWidth="1"/>
    <col min="5122" max="5123" width="13.42578125" style="3" customWidth="1"/>
    <col min="5124" max="5124" width="12.7109375" style="3" customWidth="1"/>
    <col min="5125" max="5125" width="15.42578125" style="3" customWidth="1"/>
    <col min="5126" max="5126" width="13" style="3" customWidth="1"/>
    <col min="5127" max="5376" width="9.140625" style="3"/>
    <col min="5377" max="5377" width="64.5703125" style="3" customWidth="1"/>
    <col min="5378" max="5379" width="13.42578125" style="3" customWidth="1"/>
    <col min="5380" max="5380" width="12.7109375" style="3" customWidth="1"/>
    <col min="5381" max="5381" width="15.42578125" style="3" customWidth="1"/>
    <col min="5382" max="5382" width="13" style="3" customWidth="1"/>
    <col min="5383" max="5632" width="9.140625" style="3"/>
    <col min="5633" max="5633" width="64.5703125" style="3" customWidth="1"/>
    <col min="5634" max="5635" width="13.42578125" style="3" customWidth="1"/>
    <col min="5636" max="5636" width="12.7109375" style="3" customWidth="1"/>
    <col min="5637" max="5637" width="15.42578125" style="3" customWidth="1"/>
    <col min="5638" max="5638" width="13" style="3" customWidth="1"/>
    <col min="5639" max="5888" width="9.140625" style="3"/>
    <col min="5889" max="5889" width="64.5703125" style="3" customWidth="1"/>
    <col min="5890" max="5891" width="13.42578125" style="3" customWidth="1"/>
    <col min="5892" max="5892" width="12.7109375" style="3" customWidth="1"/>
    <col min="5893" max="5893" width="15.42578125" style="3" customWidth="1"/>
    <col min="5894" max="5894" width="13" style="3" customWidth="1"/>
    <col min="5895" max="6144" width="9.140625" style="3"/>
    <col min="6145" max="6145" width="64.5703125" style="3" customWidth="1"/>
    <col min="6146" max="6147" width="13.42578125" style="3" customWidth="1"/>
    <col min="6148" max="6148" width="12.7109375" style="3" customWidth="1"/>
    <col min="6149" max="6149" width="15.42578125" style="3" customWidth="1"/>
    <col min="6150" max="6150" width="13" style="3" customWidth="1"/>
    <col min="6151" max="6400" width="9.140625" style="3"/>
    <col min="6401" max="6401" width="64.5703125" style="3" customWidth="1"/>
    <col min="6402" max="6403" width="13.42578125" style="3" customWidth="1"/>
    <col min="6404" max="6404" width="12.7109375" style="3" customWidth="1"/>
    <col min="6405" max="6405" width="15.42578125" style="3" customWidth="1"/>
    <col min="6406" max="6406" width="13" style="3" customWidth="1"/>
    <col min="6407" max="6656" width="9.140625" style="3"/>
    <col min="6657" max="6657" width="64.5703125" style="3" customWidth="1"/>
    <col min="6658" max="6659" width="13.42578125" style="3" customWidth="1"/>
    <col min="6660" max="6660" width="12.7109375" style="3" customWidth="1"/>
    <col min="6661" max="6661" width="15.42578125" style="3" customWidth="1"/>
    <col min="6662" max="6662" width="13" style="3" customWidth="1"/>
    <col min="6663" max="6912" width="9.140625" style="3"/>
    <col min="6913" max="6913" width="64.5703125" style="3" customWidth="1"/>
    <col min="6914" max="6915" width="13.42578125" style="3" customWidth="1"/>
    <col min="6916" max="6916" width="12.7109375" style="3" customWidth="1"/>
    <col min="6917" max="6917" width="15.42578125" style="3" customWidth="1"/>
    <col min="6918" max="6918" width="13" style="3" customWidth="1"/>
    <col min="6919" max="7168" width="9.140625" style="3"/>
    <col min="7169" max="7169" width="64.5703125" style="3" customWidth="1"/>
    <col min="7170" max="7171" width="13.42578125" style="3" customWidth="1"/>
    <col min="7172" max="7172" width="12.7109375" style="3" customWidth="1"/>
    <col min="7173" max="7173" width="15.42578125" style="3" customWidth="1"/>
    <col min="7174" max="7174" width="13" style="3" customWidth="1"/>
    <col min="7175" max="7424" width="9.140625" style="3"/>
    <col min="7425" max="7425" width="64.5703125" style="3" customWidth="1"/>
    <col min="7426" max="7427" width="13.42578125" style="3" customWidth="1"/>
    <col min="7428" max="7428" width="12.7109375" style="3" customWidth="1"/>
    <col min="7429" max="7429" width="15.42578125" style="3" customWidth="1"/>
    <col min="7430" max="7430" width="13" style="3" customWidth="1"/>
    <col min="7431" max="7680" width="9.140625" style="3"/>
    <col min="7681" max="7681" width="64.5703125" style="3" customWidth="1"/>
    <col min="7682" max="7683" width="13.42578125" style="3" customWidth="1"/>
    <col min="7684" max="7684" width="12.7109375" style="3" customWidth="1"/>
    <col min="7685" max="7685" width="15.42578125" style="3" customWidth="1"/>
    <col min="7686" max="7686" width="13" style="3" customWidth="1"/>
    <col min="7687" max="7936" width="9.140625" style="3"/>
    <col min="7937" max="7937" width="64.5703125" style="3" customWidth="1"/>
    <col min="7938" max="7939" width="13.42578125" style="3" customWidth="1"/>
    <col min="7940" max="7940" width="12.7109375" style="3" customWidth="1"/>
    <col min="7941" max="7941" width="15.42578125" style="3" customWidth="1"/>
    <col min="7942" max="7942" width="13" style="3" customWidth="1"/>
    <col min="7943" max="8192" width="9.140625" style="3"/>
    <col min="8193" max="8193" width="64.5703125" style="3" customWidth="1"/>
    <col min="8194" max="8195" width="13.42578125" style="3" customWidth="1"/>
    <col min="8196" max="8196" width="12.7109375" style="3" customWidth="1"/>
    <col min="8197" max="8197" width="15.42578125" style="3" customWidth="1"/>
    <col min="8198" max="8198" width="13" style="3" customWidth="1"/>
    <col min="8199" max="8448" width="9.140625" style="3"/>
    <col min="8449" max="8449" width="64.5703125" style="3" customWidth="1"/>
    <col min="8450" max="8451" width="13.42578125" style="3" customWidth="1"/>
    <col min="8452" max="8452" width="12.7109375" style="3" customWidth="1"/>
    <col min="8453" max="8453" width="15.42578125" style="3" customWidth="1"/>
    <col min="8454" max="8454" width="13" style="3" customWidth="1"/>
    <col min="8455" max="8704" width="9.140625" style="3"/>
    <col min="8705" max="8705" width="64.5703125" style="3" customWidth="1"/>
    <col min="8706" max="8707" width="13.42578125" style="3" customWidth="1"/>
    <col min="8708" max="8708" width="12.7109375" style="3" customWidth="1"/>
    <col min="8709" max="8709" width="15.42578125" style="3" customWidth="1"/>
    <col min="8710" max="8710" width="13" style="3" customWidth="1"/>
    <col min="8711" max="8960" width="9.140625" style="3"/>
    <col min="8961" max="8961" width="64.5703125" style="3" customWidth="1"/>
    <col min="8962" max="8963" width="13.42578125" style="3" customWidth="1"/>
    <col min="8964" max="8964" width="12.7109375" style="3" customWidth="1"/>
    <col min="8965" max="8965" width="15.42578125" style="3" customWidth="1"/>
    <col min="8966" max="8966" width="13" style="3" customWidth="1"/>
    <col min="8967" max="9216" width="9.140625" style="3"/>
    <col min="9217" max="9217" width="64.5703125" style="3" customWidth="1"/>
    <col min="9218" max="9219" width="13.42578125" style="3" customWidth="1"/>
    <col min="9220" max="9220" width="12.7109375" style="3" customWidth="1"/>
    <col min="9221" max="9221" width="15.42578125" style="3" customWidth="1"/>
    <col min="9222" max="9222" width="13" style="3" customWidth="1"/>
    <col min="9223" max="9472" width="9.140625" style="3"/>
    <col min="9473" max="9473" width="64.5703125" style="3" customWidth="1"/>
    <col min="9474" max="9475" width="13.42578125" style="3" customWidth="1"/>
    <col min="9476" max="9476" width="12.7109375" style="3" customWidth="1"/>
    <col min="9477" max="9477" width="15.42578125" style="3" customWidth="1"/>
    <col min="9478" max="9478" width="13" style="3" customWidth="1"/>
    <col min="9479" max="9728" width="9.140625" style="3"/>
    <col min="9729" max="9729" width="64.5703125" style="3" customWidth="1"/>
    <col min="9730" max="9731" width="13.42578125" style="3" customWidth="1"/>
    <col min="9732" max="9732" width="12.7109375" style="3" customWidth="1"/>
    <col min="9733" max="9733" width="15.42578125" style="3" customWidth="1"/>
    <col min="9734" max="9734" width="13" style="3" customWidth="1"/>
    <col min="9735" max="9984" width="9.140625" style="3"/>
    <col min="9985" max="9985" width="64.5703125" style="3" customWidth="1"/>
    <col min="9986" max="9987" width="13.42578125" style="3" customWidth="1"/>
    <col min="9988" max="9988" width="12.7109375" style="3" customWidth="1"/>
    <col min="9989" max="9989" width="15.42578125" style="3" customWidth="1"/>
    <col min="9990" max="9990" width="13" style="3" customWidth="1"/>
    <col min="9991" max="10240" width="9.140625" style="3"/>
    <col min="10241" max="10241" width="64.5703125" style="3" customWidth="1"/>
    <col min="10242" max="10243" width="13.42578125" style="3" customWidth="1"/>
    <col min="10244" max="10244" width="12.7109375" style="3" customWidth="1"/>
    <col min="10245" max="10245" width="15.42578125" style="3" customWidth="1"/>
    <col min="10246" max="10246" width="13" style="3" customWidth="1"/>
    <col min="10247" max="10496" width="9.140625" style="3"/>
    <col min="10497" max="10497" width="64.5703125" style="3" customWidth="1"/>
    <col min="10498" max="10499" width="13.42578125" style="3" customWidth="1"/>
    <col min="10500" max="10500" width="12.7109375" style="3" customWidth="1"/>
    <col min="10501" max="10501" width="15.42578125" style="3" customWidth="1"/>
    <col min="10502" max="10502" width="13" style="3" customWidth="1"/>
    <col min="10503" max="10752" width="9.140625" style="3"/>
    <col min="10753" max="10753" width="64.5703125" style="3" customWidth="1"/>
    <col min="10754" max="10755" width="13.42578125" style="3" customWidth="1"/>
    <col min="10756" max="10756" width="12.7109375" style="3" customWidth="1"/>
    <col min="10757" max="10757" width="15.42578125" style="3" customWidth="1"/>
    <col min="10758" max="10758" width="13" style="3" customWidth="1"/>
    <col min="10759" max="11008" width="9.140625" style="3"/>
    <col min="11009" max="11009" width="64.5703125" style="3" customWidth="1"/>
    <col min="11010" max="11011" width="13.42578125" style="3" customWidth="1"/>
    <col min="11012" max="11012" width="12.7109375" style="3" customWidth="1"/>
    <col min="11013" max="11013" width="15.42578125" style="3" customWidth="1"/>
    <col min="11014" max="11014" width="13" style="3" customWidth="1"/>
    <col min="11015" max="11264" width="9.140625" style="3"/>
    <col min="11265" max="11265" width="64.5703125" style="3" customWidth="1"/>
    <col min="11266" max="11267" width="13.42578125" style="3" customWidth="1"/>
    <col min="11268" max="11268" width="12.7109375" style="3" customWidth="1"/>
    <col min="11269" max="11269" width="15.42578125" style="3" customWidth="1"/>
    <col min="11270" max="11270" width="13" style="3" customWidth="1"/>
    <col min="11271" max="11520" width="9.140625" style="3"/>
    <col min="11521" max="11521" width="64.5703125" style="3" customWidth="1"/>
    <col min="11522" max="11523" width="13.42578125" style="3" customWidth="1"/>
    <col min="11524" max="11524" width="12.7109375" style="3" customWidth="1"/>
    <col min="11525" max="11525" width="15.42578125" style="3" customWidth="1"/>
    <col min="11526" max="11526" width="13" style="3" customWidth="1"/>
    <col min="11527" max="11776" width="9.140625" style="3"/>
    <col min="11777" max="11777" width="64.5703125" style="3" customWidth="1"/>
    <col min="11778" max="11779" width="13.42578125" style="3" customWidth="1"/>
    <col min="11780" max="11780" width="12.7109375" style="3" customWidth="1"/>
    <col min="11781" max="11781" width="15.42578125" style="3" customWidth="1"/>
    <col min="11782" max="11782" width="13" style="3" customWidth="1"/>
    <col min="11783" max="12032" width="9.140625" style="3"/>
    <col min="12033" max="12033" width="64.5703125" style="3" customWidth="1"/>
    <col min="12034" max="12035" width="13.42578125" style="3" customWidth="1"/>
    <col min="12036" max="12036" width="12.7109375" style="3" customWidth="1"/>
    <col min="12037" max="12037" width="15.42578125" style="3" customWidth="1"/>
    <col min="12038" max="12038" width="13" style="3" customWidth="1"/>
    <col min="12039" max="12288" width="9.140625" style="3"/>
    <col min="12289" max="12289" width="64.5703125" style="3" customWidth="1"/>
    <col min="12290" max="12291" width="13.42578125" style="3" customWidth="1"/>
    <col min="12292" max="12292" width="12.7109375" style="3" customWidth="1"/>
    <col min="12293" max="12293" width="15.42578125" style="3" customWidth="1"/>
    <col min="12294" max="12294" width="13" style="3" customWidth="1"/>
    <col min="12295" max="12544" width="9.140625" style="3"/>
    <col min="12545" max="12545" width="64.5703125" style="3" customWidth="1"/>
    <col min="12546" max="12547" width="13.42578125" style="3" customWidth="1"/>
    <col min="12548" max="12548" width="12.7109375" style="3" customWidth="1"/>
    <col min="12549" max="12549" width="15.42578125" style="3" customWidth="1"/>
    <col min="12550" max="12550" width="13" style="3" customWidth="1"/>
    <col min="12551" max="12800" width="9.140625" style="3"/>
    <col min="12801" max="12801" width="64.5703125" style="3" customWidth="1"/>
    <col min="12802" max="12803" width="13.42578125" style="3" customWidth="1"/>
    <col min="12804" max="12804" width="12.7109375" style="3" customWidth="1"/>
    <col min="12805" max="12805" width="15.42578125" style="3" customWidth="1"/>
    <col min="12806" max="12806" width="13" style="3" customWidth="1"/>
    <col min="12807" max="13056" width="9.140625" style="3"/>
    <col min="13057" max="13057" width="64.5703125" style="3" customWidth="1"/>
    <col min="13058" max="13059" width="13.42578125" style="3" customWidth="1"/>
    <col min="13060" max="13060" width="12.7109375" style="3" customWidth="1"/>
    <col min="13061" max="13061" width="15.42578125" style="3" customWidth="1"/>
    <col min="13062" max="13062" width="13" style="3" customWidth="1"/>
    <col min="13063" max="13312" width="9.140625" style="3"/>
    <col min="13313" max="13313" width="64.5703125" style="3" customWidth="1"/>
    <col min="13314" max="13315" width="13.42578125" style="3" customWidth="1"/>
    <col min="13316" max="13316" width="12.7109375" style="3" customWidth="1"/>
    <col min="13317" max="13317" width="15.42578125" style="3" customWidth="1"/>
    <col min="13318" max="13318" width="13" style="3" customWidth="1"/>
    <col min="13319" max="13568" width="9.140625" style="3"/>
    <col min="13569" max="13569" width="64.5703125" style="3" customWidth="1"/>
    <col min="13570" max="13571" width="13.42578125" style="3" customWidth="1"/>
    <col min="13572" max="13572" width="12.7109375" style="3" customWidth="1"/>
    <col min="13573" max="13573" width="15.42578125" style="3" customWidth="1"/>
    <col min="13574" max="13574" width="13" style="3" customWidth="1"/>
    <col min="13575" max="13824" width="9.140625" style="3"/>
    <col min="13825" max="13825" width="64.5703125" style="3" customWidth="1"/>
    <col min="13826" max="13827" width="13.42578125" style="3" customWidth="1"/>
    <col min="13828" max="13828" width="12.7109375" style="3" customWidth="1"/>
    <col min="13829" max="13829" width="15.42578125" style="3" customWidth="1"/>
    <col min="13830" max="13830" width="13" style="3" customWidth="1"/>
    <col min="13831" max="14080" width="9.140625" style="3"/>
    <col min="14081" max="14081" width="64.5703125" style="3" customWidth="1"/>
    <col min="14082" max="14083" width="13.42578125" style="3" customWidth="1"/>
    <col min="14084" max="14084" width="12.7109375" style="3" customWidth="1"/>
    <col min="14085" max="14085" width="15.42578125" style="3" customWidth="1"/>
    <col min="14086" max="14086" width="13" style="3" customWidth="1"/>
    <col min="14087" max="14336" width="9.140625" style="3"/>
    <col min="14337" max="14337" width="64.5703125" style="3" customWidth="1"/>
    <col min="14338" max="14339" width="13.42578125" style="3" customWidth="1"/>
    <col min="14340" max="14340" width="12.7109375" style="3" customWidth="1"/>
    <col min="14341" max="14341" width="15.42578125" style="3" customWidth="1"/>
    <col min="14342" max="14342" width="13" style="3" customWidth="1"/>
    <col min="14343" max="14592" width="9.140625" style="3"/>
    <col min="14593" max="14593" width="64.5703125" style="3" customWidth="1"/>
    <col min="14594" max="14595" width="13.42578125" style="3" customWidth="1"/>
    <col min="14596" max="14596" width="12.7109375" style="3" customWidth="1"/>
    <col min="14597" max="14597" width="15.42578125" style="3" customWidth="1"/>
    <col min="14598" max="14598" width="13" style="3" customWidth="1"/>
    <col min="14599" max="14848" width="9.140625" style="3"/>
    <col min="14849" max="14849" width="64.5703125" style="3" customWidth="1"/>
    <col min="14850" max="14851" width="13.42578125" style="3" customWidth="1"/>
    <col min="14852" max="14852" width="12.7109375" style="3" customWidth="1"/>
    <col min="14853" max="14853" width="15.42578125" style="3" customWidth="1"/>
    <col min="14854" max="14854" width="13" style="3" customWidth="1"/>
    <col min="14855" max="15104" width="9.140625" style="3"/>
    <col min="15105" max="15105" width="64.5703125" style="3" customWidth="1"/>
    <col min="15106" max="15107" width="13.42578125" style="3" customWidth="1"/>
    <col min="15108" max="15108" width="12.7109375" style="3" customWidth="1"/>
    <col min="15109" max="15109" width="15.42578125" style="3" customWidth="1"/>
    <col min="15110" max="15110" width="13" style="3" customWidth="1"/>
    <col min="15111" max="15360" width="9.140625" style="3"/>
    <col min="15361" max="15361" width="64.5703125" style="3" customWidth="1"/>
    <col min="15362" max="15363" width="13.42578125" style="3" customWidth="1"/>
    <col min="15364" max="15364" width="12.7109375" style="3" customWidth="1"/>
    <col min="15365" max="15365" width="15.42578125" style="3" customWidth="1"/>
    <col min="15366" max="15366" width="13" style="3" customWidth="1"/>
    <col min="15367" max="15616" width="9.140625" style="3"/>
    <col min="15617" max="15617" width="64.5703125" style="3" customWidth="1"/>
    <col min="15618" max="15619" width="13.42578125" style="3" customWidth="1"/>
    <col min="15620" max="15620" width="12.7109375" style="3" customWidth="1"/>
    <col min="15621" max="15621" width="15.42578125" style="3" customWidth="1"/>
    <col min="15622" max="15622" width="13" style="3" customWidth="1"/>
    <col min="15623" max="15872" width="9.140625" style="3"/>
    <col min="15873" max="15873" width="64.5703125" style="3" customWidth="1"/>
    <col min="15874" max="15875" width="13.42578125" style="3" customWidth="1"/>
    <col min="15876" max="15876" width="12.7109375" style="3" customWidth="1"/>
    <col min="15877" max="15877" width="15.42578125" style="3" customWidth="1"/>
    <col min="15878" max="15878" width="13" style="3" customWidth="1"/>
    <col min="15879" max="16128" width="9.140625" style="3"/>
    <col min="16129" max="16129" width="64.5703125" style="3" customWidth="1"/>
    <col min="16130" max="16131" width="13.42578125" style="3" customWidth="1"/>
    <col min="16132" max="16132" width="12.7109375" style="3" customWidth="1"/>
    <col min="16133" max="16133" width="15.42578125" style="3" customWidth="1"/>
    <col min="16134" max="16134" width="13" style="3" customWidth="1"/>
    <col min="16135" max="16384" width="9.140625" style="3"/>
  </cols>
  <sheetData>
    <row r="1" spans="1:6" ht="16.5" x14ac:dyDescent="0.3">
      <c r="A1" s="1" t="s">
        <v>0</v>
      </c>
      <c r="B1" s="2"/>
      <c r="C1" s="2"/>
      <c r="D1" s="2"/>
    </row>
    <row r="2" spans="1:6" x14ac:dyDescent="0.25">
      <c r="A2" s="2"/>
      <c r="B2" s="2"/>
      <c r="C2" s="2"/>
      <c r="D2" s="2"/>
      <c r="E2" s="2"/>
      <c r="F2" s="4" t="s">
        <v>1</v>
      </c>
    </row>
    <row r="3" spans="1:6" ht="16.5" x14ac:dyDescent="0.3">
      <c r="A3" s="5" t="s">
        <v>2</v>
      </c>
      <c r="B3" s="6">
        <v>2009</v>
      </c>
      <c r="C3" s="6">
        <v>2010</v>
      </c>
      <c r="D3" s="6">
        <v>2011</v>
      </c>
      <c r="E3" s="6">
        <v>2012</v>
      </c>
      <c r="F3" s="6">
        <v>2013</v>
      </c>
    </row>
    <row r="4" spans="1:6" x14ac:dyDescent="0.25">
      <c r="A4" s="7" t="s">
        <v>3</v>
      </c>
      <c r="B4" s="8">
        <f>64314/6</f>
        <v>10719</v>
      </c>
      <c r="C4" s="9">
        <f>65387/6</f>
        <v>10897.833333333334</v>
      </c>
      <c r="D4" s="9">
        <f>66459/7</f>
        <v>9494.1428571428569</v>
      </c>
      <c r="E4" s="9">
        <f>67525/7</f>
        <v>9646.4285714285706</v>
      </c>
      <c r="F4" s="9">
        <f>68579/7</f>
        <v>9797</v>
      </c>
    </row>
    <row r="5" spans="1:6" x14ac:dyDescent="0.25">
      <c r="A5" s="7" t="s">
        <v>4</v>
      </c>
      <c r="B5" s="10">
        <v>80</v>
      </c>
      <c r="C5" s="11">
        <v>80</v>
      </c>
      <c r="D5" s="11">
        <v>80</v>
      </c>
      <c r="E5" s="11">
        <v>80</v>
      </c>
      <c r="F5" s="11">
        <v>80</v>
      </c>
    </row>
    <row r="6" spans="1:6" x14ac:dyDescent="0.25">
      <c r="A6" s="7" t="s">
        <v>5</v>
      </c>
      <c r="B6" s="12">
        <f>25/64314*1000</f>
        <v>0.38871785303355411</v>
      </c>
      <c r="C6" s="13">
        <f>26/65387*1000</f>
        <v>0.39763255693027666</v>
      </c>
      <c r="D6" s="14">
        <f>29/66459*1000</f>
        <v>0.43635925909207179</v>
      </c>
      <c r="E6" s="14">
        <f>34/67525*1000</f>
        <v>0.50351721584598297</v>
      </c>
      <c r="F6" s="14">
        <f>36/68579*1000</f>
        <v>0.52494203765000946</v>
      </c>
    </row>
    <row r="7" spans="1:6" x14ac:dyDescent="0.25">
      <c r="A7" s="7" t="s">
        <v>6</v>
      </c>
      <c r="B7" s="12">
        <f>80/25</f>
        <v>3.2</v>
      </c>
      <c r="C7" s="13">
        <f>80/26</f>
        <v>3.0769230769230771</v>
      </c>
      <c r="D7" s="13">
        <f>80/29</f>
        <v>2.7586206896551726</v>
      </c>
      <c r="E7" s="13">
        <f>80/34</f>
        <v>2.3529411764705883</v>
      </c>
      <c r="F7" s="14">
        <f>80/36</f>
        <v>2.2222222222222223</v>
      </c>
    </row>
    <row r="8" spans="1:6" x14ac:dyDescent="0.25">
      <c r="A8" s="7" t="s">
        <v>7</v>
      </c>
      <c r="B8" s="12">
        <f>25/6</f>
        <v>4.166666666666667</v>
      </c>
      <c r="C8" s="13">
        <f>26/6</f>
        <v>4.333333333333333</v>
      </c>
      <c r="D8" s="13">
        <f>29/7</f>
        <v>4.1428571428571432</v>
      </c>
      <c r="E8" s="13">
        <f>34/7</f>
        <v>4.8571428571428568</v>
      </c>
      <c r="F8" s="13">
        <f>36/7</f>
        <v>5.1428571428571432</v>
      </c>
    </row>
    <row r="9" spans="1:6" x14ac:dyDescent="0.25">
      <c r="A9" s="7" t="s">
        <v>8</v>
      </c>
      <c r="B9" s="15">
        <f>64314/80</f>
        <v>803.92499999999995</v>
      </c>
      <c r="C9" s="13">
        <f>65387/80</f>
        <v>817.33749999999998</v>
      </c>
      <c r="D9" s="16">
        <f>66459/80</f>
        <v>830.73749999999995</v>
      </c>
      <c r="E9" s="16">
        <f>67525/80</f>
        <v>844.0625</v>
      </c>
      <c r="F9" s="16">
        <f>68579/80</f>
        <v>857.23749999999995</v>
      </c>
    </row>
    <row r="10" spans="1:6" x14ac:dyDescent="0.25">
      <c r="A10" s="7" t="s">
        <v>9</v>
      </c>
      <c r="B10" s="17">
        <f>6/64314*1000</f>
        <v>9.3292284728052982E-2</v>
      </c>
      <c r="C10" s="14">
        <f>6/65387*1000</f>
        <v>9.1761359291602312E-2</v>
      </c>
      <c r="D10" s="14">
        <f>7/66459*1000</f>
        <v>0.10532809702222423</v>
      </c>
      <c r="E10" s="14">
        <f>7/67525*1000</f>
        <v>0.1036653091447612</v>
      </c>
      <c r="F10" s="14">
        <f>7/68579*100</f>
        <v>1.0207206287639074E-2</v>
      </c>
    </row>
    <row r="11" spans="1:6" x14ac:dyDescent="0.25">
      <c r="A11" s="7" t="s">
        <v>10</v>
      </c>
      <c r="B11" s="12">
        <f>80/64314*1000</f>
        <v>1.2438971297073731</v>
      </c>
      <c r="C11" s="14">
        <f>80/65387*100</f>
        <v>0.12234847905546974</v>
      </c>
      <c r="D11" s="14">
        <f>80/66459*100</f>
        <v>0.12037496802539913</v>
      </c>
      <c r="E11" s="14">
        <f>80/67525*1000</f>
        <v>1.1847463902258424</v>
      </c>
      <c r="F11" s="14">
        <f>80/68579*1000</f>
        <v>1.1665378614444655</v>
      </c>
    </row>
    <row r="12" spans="1:6" ht="31.5" x14ac:dyDescent="0.25">
      <c r="A12" s="18" t="s">
        <v>11</v>
      </c>
      <c r="B12" s="12">
        <f>37172/64314*100</f>
        <v>57.797680131853092</v>
      </c>
      <c r="C12" s="13">
        <f>58627/65387*100</f>
        <v>89.661553519812813</v>
      </c>
      <c r="D12" s="13">
        <f>57917/66459*100</f>
        <v>87.146962789088008</v>
      </c>
      <c r="E12" s="13">
        <f>60472/67525*100</f>
        <v>89.554979637171414</v>
      </c>
      <c r="F12" s="14">
        <f>57306/62907*100</f>
        <v>91.096380371023884</v>
      </c>
    </row>
    <row r="13" spans="1:6" x14ac:dyDescent="0.25">
      <c r="A13" s="7" t="s">
        <v>12</v>
      </c>
      <c r="B13" s="19">
        <v>85.83</v>
      </c>
      <c r="C13" s="11">
        <v>89.57</v>
      </c>
      <c r="D13" s="14">
        <v>92.3</v>
      </c>
      <c r="E13" s="11">
        <v>96.58</v>
      </c>
      <c r="F13" s="11">
        <v>96.66</v>
      </c>
    </row>
    <row r="14" spans="1:6" x14ac:dyDescent="0.25">
      <c r="A14" s="20" t="s">
        <v>13</v>
      </c>
      <c r="B14" s="21">
        <f>18/447*100</f>
        <v>4.0268456375838921</v>
      </c>
      <c r="C14" s="22">
        <f>18/458*100</f>
        <v>3.9301310043668125</v>
      </c>
      <c r="D14" s="22">
        <f>41/399*100</f>
        <v>10.275689223057643</v>
      </c>
      <c r="E14" s="22">
        <f>34/491*100</f>
        <v>6.9246435845213856</v>
      </c>
      <c r="F14" s="22">
        <f>28/491*100</f>
        <v>5.7026476578411405</v>
      </c>
    </row>
    <row r="15" spans="1:6" ht="18" x14ac:dyDescent="0.35">
      <c r="A15" s="23" t="s">
        <v>14</v>
      </c>
      <c r="B15" s="24"/>
      <c r="C15" s="25"/>
      <c r="D15" s="26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2015-04-01T05:49:46Z</dcterms:created>
  <dcterms:modified xsi:type="dcterms:W3CDTF">2015-04-01T05:49:48Z</dcterms:modified>
</cp:coreProperties>
</file>