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/>
  <c r="D52"/>
  <c r="C52"/>
  <c r="B52"/>
  <c r="E49"/>
  <c r="D49"/>
  <c r="C49"/>
  <c r="B49"/>
  <c r="F48"/>
  <c r="E48"/>
  <c r="F47"/>
  <c r="E47"/>
  <c r="E46" s="1"/>
  <c r="D46"/>
  <c r="C46"/>
  <c r="B46"/>
  <c r="E43"/>
  <c r="D43"/>
  <c r="C43"/>
  <c r="B43"/>
  <c r="E40"/>
  <c r="D40"/>
  <c r="C40"/>
  <c r="B40"/>
  <c r="F39"/>
  <c r="E39"/>
  <c r="F38"/>
  <c r="E38"/>
  <c r="E37" s="1"/>
  <c r="D37"/>
  <c r="C37"/>
  <c r="B37"/>
  <c r="E34"/>
  <c r="D34"/>
  <c r="C34"/>
  <c r="B34"/>
  <c r="E31"/>
  <c r="D31"/>
  <c r="C31"/>
  <c r="B31"/>
  <c r="F30"/>
  <c r="E30"/>
  <c r="F29"/>
  <c r="E29"/>
  <c r="E28" s="1"/>
  <c r="D28"/>
  <c r="C28"/>
  <c r="B28"/>
  <c r="F20"/>
  <c r="F12"/>
  <c r="F11"/>
  <c r="E11"/>
  <c r="F10"/>
  <c r="E10"/>
  <c r="F9"/>
  <c r="E9"/>
  <c r="F8"/>
  <c r="E8"/>
  <c r="F7"/>
  <c r="E7"/>
  <c r="F6"/>
  <c r="E6"/>
  <c r="F5"/>
  <c r="E5"/>
  <c r="F4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<sst xmlns="http://schemas.openxmlformats.org/spreadsheetml/2006/main" count="55" uniqueCount="21">
  <si>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</si>
  <si>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</si>
  <si>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</si>
  <si>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</si>
  <si>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</si>
  <si>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</si>
  <si>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</si>
  <si>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</si>
  <si>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</si>
  <si>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</si>
  <si>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</si>
  <si>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</si>
  <si>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</si>
  <si>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</si>
  <si>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</si>
  <si>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</si>
  <si>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</si>
  <si>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</si>
  <si>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</si>
  <si>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r>
      <t xml:space="preserve">Table 4.2: School Enrolment by Grade and Sex, </t>
    </r>
    <r>
      <rPr>
        <b/>
        <sz val="12"/>
        <rFont val="Calibri Light"/>
        <scheme val="major"/>
      </rPr>
      <t xml:space="preserve">Paro </t>
    </r>
    <r>
      <rPr>
        <b/>
        <sz val="12"/>
        <color indexed="8"/>
        <rFont val="Calibri Light"/>
        <scheme val="major"/>
      </rPr>
      <t>(2010-2014)</t>
    </r>
  </si>
  <si>
    <r>
      <t>Source: Dzongkhag Education Sector</t>
    </r>
    <r>
      <rPr>
        <sz val="11"/>
        <rFont val="Calibri Light"/>
        <scheme val="major"/>
      </rPr>
      <t>,  Paro</t>
    </r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</si>
</sst>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scheme val="major"/>
    </font>
    <font>
      <b/>
      <sz val="12"/>
      <name val="Calibri Light"/>
      <scheme val="major"/>
    </font>
    <font>
      <sz val="12"/>
      <color indexed="8"/>
      <name val="Calibri Light"/>
      <scheme val="major"/>
    </font>
    <font>
      <sz val="11"/>
      <color theme="1"/>
      <name val="Calibri Light"/>
      <scheme val="major"/>
    </font>
    <font>
      <sz val="12"/>
      <name val="Calibri Light"/>
      <scheme val="major"/>
    </font>
    <font>
      <sz val="12"/>
      <color theme="1"/>
      <name val="Calibri Light"/>
      <scheme val="major"/>
    </font>
    <font>
      <sz val="11"/>
      <color indexed="8"/>
      <name val="Calibri Light"/>
      <scheme val="major"/>
    </font>
    <font>
      <sz val="11"/>
      <name val="Calibri Light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7" fillId="0" borderId="0" xfId="0" applyFont="1"/>
    <xf numFmtId="0" fontId="6" fillId="0" borderId="0" xfId="0" applyFont="1" applyFill="1" applyBorder="1" applyAlignment="1">
      <alignment horizontal="left"/>
    </xf>
    <xf numFmtId="0" fontId="8" fillId="0" borderId="1" xfId="0" applyFont="1" applyFill="1" applyBorder="1" applyAlignment="1"/>
    <xf numFmtId="0" fontId="6" fillId="0" borderId="2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/>
    </xf>
    <xf numFmtId="3" fontId="6" fillId="0" borderId="0" xfId="0" applyNumberFormat="1" applyFont="1" applyFill="1" applyBorder="1"/>
    <xf numFmtId="0" fontId="6" fillId="0" borderId="0" xfId="0" applyFont="1" applyFill="1" applyBorder="1"/>
    <xf numFmtId="3" fontId="6" fillId="0" borderId="0" xfId="2" applyNumberFormat="1" applyFont="1" applyFill="1" applyBorder="1" applyAlignment="1">
      <alignment horizontal="right"/>
    </xf>
    <xf numFmtId="164" fontId="6" fillId="0" borderId="4" xfId="1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0" fontId="9" fillId="0" borderId="6" xfId="0" applyFont="1" applyFill="1" applyBorder="1" applyAlignment="1">
      <alignment horizontal="left" indent="2"/>
    </xf>
    <xf numFmtId="0" fontId="6" fillId="0" borderId="7" xfId="0" applyFont="1" applyFill="1" applyBorder="1" applyAlignment="1">
      <alignment horizontal="right"/>
    </xf>
    <xf numFmtId="3" fontId="6" fillId="0" borderId="7" xfId="2" applyNumberFormat="1" applyFont="1" applyFill="1" applyBorder="1" applyAlignment="1">
      <alignment horizontal="right"/>
    </xf>
    <xf numFmtId="0" fontId="6" fillId="0" borderId="7" xfId="0" applyFont="1" applyFill="1" applyBorder="1"/>
    <xf numFmtId="164" fontId="6" fillId="0" borderId="7" xfId="1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horizontal="left"/>
    </xf>
    <xf numFmtId="3" fontId="6" fillId="0" borderId="4" xfId="2" applyNumberFormat="1" applyFont="1" applyFill="1" applyBorder="1" applyAlignment="1">
      <alignment horizontal="right"/>
    </xf>
    <xf numFmtId="0" fontId="9" fillId="0" borderId="5" xfId="0" applyFont="1" applyFill="1" applyBorder="1" applyAlignment="1">
      <alignment horizontal="left" indent="1"/>
    </xf>
    <xf numFmtId="0" fontId="9" fillId="0" borderId="6" xfId="0" applyFont="1" applyFill="1" applyBorder="1" applyAlignment="1">
      <alignment horizontal="left" indent="1"/>
    </xf>
    <xf numFmtId="0" fontId="9" fillId="0" borderId="1" xfId="0" applyFont="1" applyFill="1" applyBorder="1" applyAlignment="1">
      <alignment horizontal="left"/>
    </xf>
    <xf numFmtId="3" fontId="6" fillId="0" borderId="8" xfId="2" applyNumberFormat="1" applyFont="1" applyFill="1" applyBorder="1" applyAlignment="1">
      <alignment horizontal="right"/>
    </xf>
    <xf numFmtId="164" fontId="7" fillId="0" borderId="0" xfId="0" applyNumberFormat="1" applyFont="1"/>
    <xf numFmtId="164" fontId="6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10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aro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55"/>
  <sheetViews>
    <sheetView tabSelected="1" topLeftCell="A37" workbookViewId="0">
      <selection activeCell="M15" sqref="M15"/>
    </sheetView>
  </sheetViews>
  <sheetFormatPr defaultRowHeight="15"/>
  <cols>
    <col min="1" max="1" width="26.42578125" customWidth="1"/>
    <col min="2" max="6" width="12.28515625" customWidth="1"/>
    <col min="257" max="257" width="31.42578125" customWidth="1"/>
    <col min="258" max="262" width="12.28515625" customWidth="1"/>
    <col min="513" max="513" width="31.42578125" customWidth="1"/>
    <col min="514" max="518" width="12.28515625" customWidth="1"/>
    <col min="769" max="769" width="31.42578125" customWidth="1"/>
    <col min="770" max="774" width="12.28515625" customWidth="1"/>
    <col min="1025" max="1025" width="31.42578125" customWidth="1"/>
    <col min="1026" max="1030" width="12.28515625" customWidth="1"/>
    <col min="1281" max="1281" width="31.42578125" customWidth="1"/>
    <col min="1282" max="1286" width="12.28515625" customWidth="1"/>
    <col min="1537" max="1537" width="31.42578125" customWidth="1"/>
    <col min="1538" max="1542" width="12.28515625" customWidth="1"/>
    <col min="1793" max="1793" width="31.42578125" customWidth="1"/>
    <col min="1794" max="1798" width="12.28515625" customWidth="1"/>
    <col min="2049" max="2049" width="31.42578125" customWidth="1"/>
    <col min="2050" max="2054" width="12.28515625" customWidth="1"/>
    <col min="2305" max="2305" width="31.42578125" customWidth="1"/>
    <col min="2306" max="2310" width="12.28515625" customWidth="1"/>
    <col min="2561" max="2561" width="31.42578125" customWidth="1"/>
    <col min="2562" max="2566" width="12.28515625" customWidth="1"/>
    <col min="2817" max="2817" width="31.42578125" customWidth="1"/>
    <col min="2818" max="2822" width="12.28515625" customWidth="1"/>
    <col min="3073" max="3073" width="31.42578125" customWidth="1"/>
    <col min="3074" max="3078" width="12.28515625" customWidth="1"/>
    <col min="3329" max="3329" width="31.42578125" customWidth="1"/>
    <col min="3330" max="3334" width="12.28515625" customWidth="1"/>
    <col min="3585" max="3585" width="31.42578125" customWidth="1"/>
    <col min="3586" max="3590" width="12.28515625" customWidth="1"/>
    <col min="3841" max="3841" width="31.42578125" customWidth="1"/>
    <col min="3842" max="3846" width="12.28515625" customWidth="1"/>
    <col min="4097" max="4097" width="31.42578125" customWidth="1"/>
    <col min="4098" max="4102" width="12.28515625" customWidth="1"/>
    <col min="4353" max="4353" width="31.42578125" customWidth="1"/>
    <col min="4354" max="4358" width="12.28515625" customWidth="1"/>
    <col min="4609" max="4609" width="31.42578125" customWidth="1"/>
    <col min="4610" max="4614" width="12.28515625" customWidth="1"/>
    <col min="4865" max="4865" width="31.42578125" customWidth="1"/>
    <col min="4866" max="4870" width="12.28515625" customWidth="1"/>
    <col min="5121" max="5121" width="31.42578125" customWidth="1"/>
    <col min="5122" max="5126" width="12.28515625" customWidth="1"/>
    <col min="5377" max="5377" width="31.42578125" customWidth="1"/>
    <col min="5378" max="5382" width="12.28515625" customWidth="1"/>
    <col min="5633" max="5633" width="31.42578125" customWidth="1"/>
    <col min="5634" max="5638" width="12.28515625" customWidth="1"/>
    <col min="5889" max="5889" width="31.42578125" customWidth="1"/>
    <col min="5890" max="5894" width="12.28515625" customWidth="1"/>
    <col min="6145" max="6145" width="31.42578125" customWidth="1"/>
    <col min="6146" max="6150" width="12.28515625" customWidth="1"/>
    <col min="6401" max="6401" width="31.42578125" customWidth="1"/>
    <col min="6402" max="6406" width="12.28515625" customWidth="1"/>
    <col min="6657" max="6657" width="31.42578125" customWidth="1"/>
    <col min="6658" max="6662" width="12.28515625" customWidth="1"/>
    <col min="6913" max="6913" width="31.42578125" customWidth="1"/>
    <col min="6914" max="6918" width="12.28515625" customWidth="1"/>
    <col min="7169" max="7169" width="31.42578125" customWidth="1"/>
    <col min="7170" max="7174" width="12.28515625" customWidth="1"/>
    <col min="7425" max="7425" width="31.42578125" customWidth="1"/>
    <col min="7426" max="7430" width="12.28515625" customWidth="1"/>
    <col min="7681" max="7681" width="31.42578125" customWidth="1"/>
    <col min="7682" max="7686" width="12.28515625" customWidth="1"/>
    <col min="7937" max="7937" width="31.42578125" customWidth="1"/>
    <col min="7938" max="7942" width="12.28515625" customWidth="1"/>
    <col min="8193" max="8193" width="31.42578125" customWidth="1"/>
    <col min="8194" max="8198" width="12.28515625" customWidth="1"/>
    <col min="8449" max="8449" width="31.42578125" customWidth="1"/>
    <col min="8450" max="8454" width="12.28515625" customWidth="1"/>
    <col min="8705" max="8705" width="31.42578125" customWidth="1"/>
    <col min="8706" max="8710" width="12.28515625" customWidth="1"/>
    <col min="8961" max="8961" width="31.42578125" customWidth="1"/>
    <col min="8962" max="8966" width="12.28515625" customWidth="1"/>
    <col min="9217" max="9217" width="31.42578125" customWidth="1"/>
    <col min="9218" max="9222" width="12.28515625" customWidth="1"/>
    <col min="9473" max="9473" width="31.42578125" customWidth="1"/>
    <col min="9474" max="9478" width="12.28515625" customWidth="1"/>
    <col min="9729" max="9729" width="31.42578125" customWidth="1"/>
    <col min="9730" max="9734" width="12.28515625" customWidth="1"/>
    <col min="9985" max="9985" width="31.42578125" customWidth="1"/>
    <col min="9986" max="9990" width="12.28515625" customWidth="1"/>
    <col min="10241" max="10241" width="31.42578125" customWidth="1"/>
    <col min="10242" max="10246" width="12.28515625" customWidth="1"/>
    <col min="10497" max="10497" width="31.42578125" customWidth="1"/>
    <col min="10498" max="10502" width="12.28515625" customWidth="1"/>
    <col min="10753" max="10753" width="31.42578125" customWidth="1"/>
    <col min="10754" max="10758" width="12.28515625" customWidth="1"/>
    <col min="11009" max="11009" width="31.42578125" customWidth="1"/>
    <col min="11010" max="11014" width="12.28515625" customWidth="1"/>
    <col min="11265" max="11265" width="31.42578125" customWidth="1"/>
    <col min="11266" max="11270" width="12.28515625" customWidth="1"/>
    <col min="11521" max="11521" width="31.42578125" customWidth="1"/>
    <col min="11522" max="11526" width="12.28515625" customWidth="1"/>
    <col min="11777" max="11777" width="31.42578125" customWidth="1"/>
    <col min="11778" max="11782" width="12.28515625" customWidth="1"/>
    <col min="12033" max="12033" width="31.42578125" customWidth="1"/>
    <col min="12034" max="12038" width="12.28515625" customWidth="1"/>
    <col min="12289" max="12289" width="31.42578125" customWidth="1"/>
    <col min="12290" max="12294" width="12.28515625" customWidth="1"/>
    <col min="12545" max="12545" width="31.42578125" customWidth="1"/>
    <col min="12546" max="12550" width="12.28515625" customWidth="1"/>
    <col min="12801" max="12801" width="31.42578125" customWidth="1"/>
    <col min="12802" max="12806" width="12.28515625" customWidth="1"/>
    <col min="13057" max="13057" width="31.42578125" customWidth="1"/>
    <col min="13058" max="13062" width="12.28515625" customWidth="1"/>
    <col min="13313" max="13313" width="31.42578125" customWidth="1"/>
    <col min="13314" max="13318" width="12.28515625" customWidth="1"/>
    <col min="13569" max="13569" width="31.42578125" customWidth="1"/>
    <col min="13570" max="13574" width="12.28515625" customWidth="1"/>
    <col min="13825" max="13825" width="31.42578125" customWidth="1"/>
    <col min="13826" max="13830" width="12.28515625" customWidth="1"/>
    <col min="14081" max="14081" width="31.42578125" customWidth="1"/>
    <col min="14082" max="14086" width="12.28515625" customWidth="1"/>
    <col min="14337" max="14337" width="31.42578125" customWidth="1"/>
    <col min="14338" max="14342" width="12.28515625" customWidth="1"/>
    <col min="14593" max="14593" width="31.42578125" customWidth="1"/>
    <col min="14594" max="14598" width="12.28515625" customWidth="1"/>
    <col min="14849" max="14849" width="31.42578125" customWidth="1"/>
    <col min="14850" max="14854" width="12.28515625" customWidth="1"/>
    <col min="15105" max="15105" width="31.42578125" customWidth="1"/>
    <col min="15106" max="15110" width="12.28515625" customWidth="1"/>
    <col min="15361" max="15361" width="31.42578125" customWidth="1"/>
    <col min="15362" max="15366" width="12.28515625" customWidth="1"/>
    <col min="15617" max="15617" width="31.42578125" customWidth="1"/>
    <col min="15618" max="15622" width="12.28515625" customWidth="1"/>
    <col min="15873" max="15873" width="31.42578125" customWidth="1"/>
    <col min="15874" max="15878" width="12.28515625" customWidth="1"/>
    <col min="16129" max="16129" width="31.42578125" customWidth="1"/>
    <col min="16130" max="16134" width="12.28515625" customWidth="1"/>
  </cols>
  <sheetData>
    <row r="1" spans="1:7" ht="15.75">
      <c r="A1" s="1" t="s">
        <v>19</v>
      </c>
      <c r="B1" s="1"/>
      <c r="C1" s="1"/>
      <c r="D1" s="1"/>
      <c r="E1" s="1"/>
      <c r="F1" s="2"/>
      <c r="G1" s="3"/>
    </row>
    <row r="2" spans="1:7" ht="15.75">
      <c r="A2" s="1"/>
      <c r="B2" s="1"/>
      <c r="C2" s="1"/>
      <c r="D2" s="1"/>
      <c r="E2" s="4"/>
      <c r="F2" s="4" t="s">
        <v>0</v>
      </c>
      <c r="G2" s="3"/>
    </row>
    <row r="3" spans="1:7" ht="15.75">
      <c r="A3" s="5" t="s">
        <v>1</v>
      </c>
      <c r="B3" s="6">
        <v>2010</v>
      </c>
      <c r="C3" s="7">
        <v>2011</v>
      </c>
      <c r="D3" s="7">
        <v>2012</v>
      </c>
      <c r="E3" s="7">
        <v>2013</v>
      </c>
      <c r="F3" s="8">
        <v>2014</v>
      </c>
      <c r="G3" s="3"/>
    </row>
    <row r="4" spans="1:7" ht="15.75">
      <c r="A4" s="9" t="s">
        <v>2</v>
      </c>
      <c r="B4" s="10">
        <v>5672</v>
      </c>
      <c r="C4" s="10">
        <v>5662</v>
      </c>
      <c r="D4" s="11">
        <v>5537</v>
      </c>
      <c r="E4" s="12">
        <v>5378</v>
      </c>
      <c r="F4" s="13">
        <f>SUM(F5:F11)</f>
        <v>5286</v>
      </c>
      <c r="G4" s="3"/>
    </row>
    <row r="5" spans="1:7" ht="15.75">
      <c r="A5" s="14" t="s">
        <v>3</v>
      </c>
      <c r="B5" s="15">
        <v>807</v>
      </c>
      <c r="C5" s="12">
        <v>727</v>
      </c>
      <c r="D5" s="11">
        <v>751</v>
      </c>
      <c r="E5" s="12">
        <f>368+315</f>
        <v>683</v>
      </c>
      <c r="F5" s="16">
        <f>409+368</f>
        <v>777</v>
      </c>
      <c r="G5" s="3"/>
    </row>
    <row r="6" spans="1:7" ht="15.75">
      <c r="A6" s="14" t="s">
        <v>4</v>
      </c>
      <c r="B6" s="15">
        <v>800</v>
      </c>
      <c r="C6" s="12">
        <v>835</v>
      </c>
      <c r="D6" s="11">
        <v>754</v>
      </c>
      <c r="E6" s="12">
        <f>371+352</f>
        <v>723</v>
      </c>
      <c r="F6" s="16">
        <f>363+317</f>
        <v>680</v>
      </c>
      <c r="G6" s="3"/>
    </row>
    <row r="7" spans="1:7" ht="15.75">
      <c r="A7" s="14" t="s">
        <v>5</v>
      </c>
      <c r="B7" s="15">
        <v>766</v>
      </c>
      <c r="C7" s="12">
        <v>836</v>
      </c>
      <c r="D7" s="11">
        <v>829</v>
      </c>
      <c r="E7" s="12">
        <f>380+387</f>
        <v>767</v>
      </c>
      <c r="F7" s="16">
        <f>370+332</f>
        <v>702</v>
      </c>
      <c r="G7" s="3"/>
    </row>
    <row r="8" spans="1:7" ht="15.75">
      <c r="A8" s="14" t="s">
        <v>6</v>
      </c>
      <c r="B8" s="15">
        <v>840</v>
      </c>
      <c r="C8" s="12">
        <v>748</v>
      </c>
      <c r="D8" s="11">
        <v>782</v>
      </c>
      <c r="E8" s="12">
        <f>421+401</f>
        <v>822</v>
      </c>
      <c r="F8" s="16">
        <f>360+367</f>
        <v>727</v>
      </c>
      <c r="G8" s="3"/>
    </row>
    <row r="9" spans="1:7" ht="15.75">
      <c r="A9" s="14" t="s">
        <v>7</v>
      </c>
      <c r="B9" s="15">
        <v>881</v>
      </c>
      <c r="C9" s="12">
        <v>902</v>
      </c>
      <c r="D9" s="11">
        <v>815</v>
      </c>
      <c r="E9" s="12">
        <f>447+435</f>
        <v>882</v>
      </c>
      <c r="F9" s="16">
        <f>426+454</f>
        <v>880</v>
      </c>
      <c r="G9" s="3"/>
    </row>
    <row r="10" spans="1:7" ht="15.75">
      <c r="A10" s="14" t="s">
        <v>8</v>
      </c>
      <c r="B10" s="15">
        <v>802</v>
      </c>
      <c r="C10" s="12">
        <v>826</v>
      </c>
      <c r="D10" s="11">
        <v>816</v>
      </c>
      <c r="E10" s="12">
        <f>379+389</f>
        <v>768</v>
      </c>
      <c r="F10" s="16">
        <f>397+376</f>
        <v>773</v>
      </c>
      <c r="G10" s="3"/>
    </row>
    <row r="11" spans="1:7" ht="15.75">
      <c r="A11" s="17" t="s">
        <v>9</v>
      </c>
      <c r="B11" s="18">
        <v>776</v>
      </c>
      <c r="C11" s="19">
        <v>788</v>
      </c>
      <c r="D11" s="20">
        <v>790</v>
      </c>
      <c r="E11" s="19">
        <f>366+367</f>
        <v>733</v>
      </c>
      <c r="F11" s="21">
        <f>382+365</f>
        <v>747</v>
      </c>
      <c r="G11" s="3"/>
    </row>
    <row r="12" spans="1:7" ht="15.75">
      <c r="A12" s="22" t="s">
        <v>10</v>
      </c>
      <c r="B12" s="23">
        <v>2847</v>
      </c>
      <c r="C12" s="23">
        <v>2872</v>
      </c>
      <c r="D12" s="23">
        <v>2791</v>
      </c>
      <c r="E12" s="23">
        <v>2732</v>
      </c>
      <c r="F12" s="16">
        <f>SUM(F13:F19)</f>
        <v>2704</v>
      </c>
      <c r="G12" s="3"/>
    </row>
    <row r="13" spans="1:7" ht="15.75">
      <c r="A13" s="24" t="s">
        <v>3</v>
      </c>
      <c r="B13" s="12">
        <v>435</v>
      </c>
      <c r="C13" s="12">
        <v>397</v>
      </c>
      <c r="D13" s="12">
        <v>386</v>
      </c>
      <c r="E13" s="12">
        <v>368</v>
      </c>
      <c r="F13" s="16">
        <v>409</v>
      </c>
      <c r="G13" s="3"/>
    </row>
    <row r="14" spans="1:7" ht="15.75">
      <c r="A14" s="24" t="s">
        <v>4</v>
      </c>
      <c r="B14" s="12">
        <v>407</v>
      </c>
      <c r="C14" s="12">
        <v>413</v>
      </c>
      <c r="D14" s="12">
        <v>363</v>
      </c>
      <c r="E14" s="12">
        <v>371</v>
      </c>
      <c r="F14" s="16">
        <v>363</v>
      </c>
      <c r="G14" s="3"/>
    </row>
    <row r="15" spans="1:7" ht="15.75">
      <c r="A15" s="24" t="s">
        <v>5</v>
      </c>
      <c r="B15" s="12">
        <v>385</v>
      </c>
      <c r="C15" s="12">
        <v>425</v>
      </c>
      <c r="D15" s="12">
        <v>422</v>
      </c>
      <c r="E15" s="12">
        <v>380</v>
      </c>
      <c r="F15" s="16">
        <v>370</v>
      </c>
      <c r="G15" s="3"/>
    </row>
    <row r="16" spans="1:7" ht="15.75">
      <c r="A16" s="24" t="s">
        <v>6</v>
      </c>
      <c r="B16" s="12">
        <v>440</v>
      </c>
      <c r="C16" s="12">
        <v>373</v>
      </c>
      <c r="D16" s="12">
        <v>396</v>
      </c>
      <c r="E16" s="12">
        <v>421</v>
      </c>
      <c r="F16" s="16">
        <v>367</v>
      </c>
      <c r="G16" s="3"/>
    </row>
    <row r="17" spans="1:7" ht="15.75">
      <c r="A17" s="24" t="s">
        <v>7</v>
      </c>
      <c r="B17" s="12">
        <v>433</v>
      </c>
      <c r="C17" s="12">
        <v>488</v>
      </c>
      <c r="D17" s="12">
        <v>406</v>
      </c>
      <c r="E17" s="12">
        <v>447</v>
      </c>
      <c r="F17" s="16">
        <v>454</v>
      </c>
      <c r="G17" s="3"/>
    </row>
    <row r="18" spans="1:7" ht="15.75">
      <c r="A18" s="24" t="s">
        <v>8</v>
      </c>
      <c r="B18" s="12">
        <v>384</v>
      </c>
      <c r="C18" s="12">
        <v>399</v>
      </c>
      <c r="D18" s="12">
        <v>405</v>
      </c>
      <c r="E18" s="12">
        <v>379</v>
      </c>
      <c r="F18" s="16">
        <v>376</v>
      </c>
      <c r="G18" s="3"/>
    </row>
    <row r="19" spans="1:7" ht="15.75">
      <c r="A19" s="25" t="s">
        <v>9</v>
      </c>
      <c r="B19" s="19">
        <v>363</v>
      </c>
      <c r="C19" s="19">
        <v>377</v>
      </c>
      <c r="D19" s="19">
        <v>413</v>
      </c>
      <c r="E19" s="19">
        <v>366</v>
      </c>
      <c r="F19" s="21">
        <v>365</v>
      </c>
      <c r="G19" s="3"/>
    </row>
    <row r="20" spans="1:7" ht="15.75">
      <c r="A20" s="22" t="s">
        <v>11</v>
      </c>
      <c r="B20" s="23">
        <v>2825</v>
      </c>
      <c r="C20" s="23">
        <v>2790</v>
      </c>
      <c r="D20" s="23">
        <v>2746</v>
      </c>
      <c r="E20" s="23">
        <v>2646</v>
      </c>
      <c r="F20" s="16">
        <f>SUM(F21:F27)</f>
        <v>2582</v>
      </c>
      <c r="G20" s="3"/>
    </row>
    <row r="21" spans="1:7" ht="15.75">
      <c r="A21" s="24" t="s">
        <v>3</v>
      </c>
      <c r="B21" s="12">
        <v>372</v>
      </c>
      <c r="C21" s="12">
        <v>330</v>
      </c>
      <c r="D21" s="12">
        <v>365</v>
      </c>
      <c r="E21" s="12">
        <v>315</v>
      </c>
      <c r="F21" s="16">
        <v>368</v>
      </c>
      <c r="G21" s="3"/>
    </row>
    <row r="22" spans="1:7" ht="15.75">
      <c r="A22" s="24" t="s">
        <v>4</v>
      </c>
      <c r="B22" s="12">
        <v>393</v>
      </c>
      <c r="C22" s="12">
        <v>422</v>
      </c>
      <c r="D22" s="12">
        <v>391</v>
      </c>
      <c r="E22" s="12">
        <v>352</v>
      </c>
      <c r="F22" s="16">
        <v>317</v>
      </c>
      <c r="G22" s="3"/>
    </row>
    <row r="23" spans="1:7" ht="15.75">
      <c r="A23" s="24" t="s">
        <v>5</v>
      </c>
      <c r="B23" s="12">
        <v>381</v>
      </c>
      <c r="C23" s="12">
        <v>411</v>
      </c>
      <c r="D23" s="12">
        <v>407</v>
      </c>
      <c r="E23" s="12">
        <v>387</v>
      </c>
      <c r="F23" s="16">
        <v>332</v>
      </c>
      <c r="G23" s="3"/>
    </row>
    <row r="24" spans="1:7" ht="15.75">
      <c r="A24" s="24" t="s">
        <v>6</v>
      </c>
      <c r="B24" s="12">
        <v>400</v>
      </c>
      <c r="C24" s="12">
        <v>375</v>
      </c>
      <c r="D24" s="12">
        <v>386</v>
      </c>
      <c r="E24" s="12">
        <v>401</v>
      </c>
      <c r="F24" s="16">
        <v>360</v>
      </c>
      <c r="G24" s="3"/>
    </row>
    <row r="25" spans="1:7" ht="15.75">
      <c r="A25" s="24" t="s">
        <v>7</v>
      </c>
      <c r="B25" s="12">
        <v>448</v>
      </c>
      <c r="C25" s="12">
        <v>414</v>
      </c>
      <c r="D25" s="12">
        <v>409</v>
      </c>
      <c r="E25" s="12">
        <v>435</v>
      </c>
      <c r="F25" s="16">
        <v>426</v>
      </c>
      <c r="G25" s="3"/>
    </row>
    <row r="26" spans="1:7" ht="15.75">
      <c r="A26" s="24" t="s">
        <v>8</v>
      </c>
      <c r="B26" s="12">
        <v>418</v>
      </c>
      <c r="C26" s="12">
        <v>427</v>
      </c>
      <c r="D26" s="12">
        <v>411</v>
      </c>
      <c r="E26" s="12">
        <v>389</v>
      </c>
      <c r="F26" s="16">
        <v>397</v>
      </c>
      <c r="G26" s="3"/>
    </row>
    <row r="27" spans="1:7" ht="15.75">
      <c r="A27" s="25" t="s">
        <v>9</v>
      </c>
      <c r="B27" s="12">
        <v>413</v>
      </c>
      <c r="C27" s="12">
        <v>411</v>
      </c>
      <c r="D27" s="12">
        <v>377</v>
      </c>
      <c r="E27" s="12">
        <v>367</v>
      </c>
      <c r="F27" s="21">
        <v>382</v>
      </c>
      <c r="G27" s="3"/>
    </row>
    <row r="28" spans="1:7" ht="15.75">
      <c r="A28" s="26" t="s">
        <v>12</v>
      </c>
      <c r="B28" s="13">
        <f>B29+B30</f>
        <v>1559</v>
      </c>
      <c r="C28" s="13">
        <f>C29+C30</f>
        <v>1541</v>
      </c>
      <c r="D28" s="13">
        <f>D29+D30</f>
        <v>1587</v>
      </c>
      <c r="E28" s="13">
        <f>E29+E30</f>
        <v>1622</v>
      </c>
      <c r="F28" s="13">
        <v>1552</v>
      </c>
      <c r="G28" s="3"/>
    </row>
    <row r="29" spans="1:7" ht="15.75">
      <c r="A29" s="14" t="s">
        <v>13</v>
      </c>
      <c r="B29" s="12">
        <v>829</v>
      </c>
      <c r="C29" s="12">
        <v>802</v>
      </c>
      <c r="D29" s="12">
        <v>863</v>
      </c>
      <c r="E29" s="12">
        <f>421+479</f>
        <v>900</v>
      </c>
      <c r="F29" s="16">
        <f>382+365</f>
        <v>747</v>
      </c>
      <c r="G29" s="3"/>
    </row>
    <row r="30" spans="1:7" ht="15.75">
      <c r="A30" s="14" t="s">
        <v>14</v>
      </c>
      <c r="B30" s="12">
        <v>730</v>
      </c>
      <c r="C30" s="12">
        <v>739</v>
      </c>
      <c r="D30" s="12">
        <v>724</v>
      </c>
      <c r="E30" s="12">
        <f>335+387</f>
        <v>722</v>
      </c>
      <c r="F30" s="16">
        <f>419+386</f>
        <v>805</v>
      </c>
      <c r="G30" s="3"/>
    </row>
    <row r="31" spans="1:7" ht="15.75">
      <c r="A31" s="22" t="s">
        <v>10</v>
      </c>
      <c r="B31" s="16">
        <f>B32+B33</f>
        <v>705</v>
      </c>
      <c r="C31" s="16">
        <f>C32+C33</f>
        <v>693</v>
      </c>
      <c r="D31" s="16">
        <f>D32+D33</f>
        <v>744</v>
      </c>
      <c r="E31" s="16">
        <f>E32+E33</f>
        <v>756</v>
      </c>
      <c r="F31" s="16">
        <v>722</v>
      </c>
      <c r="G31" s="3"/>
    </row>
    <row r="32" spans="1:7" ht="15.75">
      <c r="A32" s="24" t="s">
        <v>13</v>
      </c>
      <c r="B32" s="12">
        <v>371</v>
      </c>
      <c r="C32" s="12">
        <v>362</v>
      </c>
      <c r="D32" s="12">
        <v>410</v>
      </c>
      <c r="E32" s="12">
        <v>421</v>
      </c>
      <c r="F32" s="16">
        <v>365</v>
      </c>
      <c r="G32" s="3"/>
    </row>
    <row r="33" spans="1:7" ht="15.75">
      <c r="A33" s="24" t="s">
        <v>14</v>
      </c>
      <c r="B33" s="12">
        <v>334</v>
      </c>
      <c r="C33" s="12">
        <v>331</v>
      </c>
      <c r="D33" s="12">
        <v>334</v>
      </c>
      <c r="E33" s="12">
        <v>335</v>
      </c>
      <c r="F33" s="16">
        <v>357</v>
      </c>
      <c r="G33" s="3"/>
    </row>
    <row r="34" spans="1:7" ht="15.75">
      <c r="A34" s="22" t="s">
        <v>11</v>
      </c>
      <c r="B34" s="16">
        <f>B35+B36</f>
        <v>854</v>
      </c>
      <c r="C34" s="16">
        <f>C35+C36</f>
        <v>848</v>
      </c>
      <c r="D34" s="16">
        <f>D35+D36</f>
        <v>843</v>
      </c>
      <c r="E34" s="16">
        <f>E35+E36</f>
        <v>866</v>
      </c>
      <c r="F34" s="16">
        <v>845</v>
      </c>
      <c r="G34" s="3"/>
    </row>
    <row r="35" spans="1:7" ht="15.75">
      <c r="A35" s="24" t="s">
        <v>13</v>
      </c>
      <c r="B35" s="12">
        <v>458</v>
      </c>
      <c r="C35" s="12">
        <v>440</v>
      </c>
      <c r="D35" s="12">
        <v>453</v>
      </c>
      <c r="E35" s="12">
        <v>479</v>
      </c>
      <c r="F35" s="16">
        <v>419</v>
      </c>
      <c r="G35" s="3"/>
    </row>
    <row r="36" spans="1:7" ht="15.75">
      <c r="A36" s="25" t="s">
        <v>14</v>
      </c>
      <c r="B36" s="19">
        <v>396</v>
      </c>
      <c r="C36" s="19">
        <v>408</v>
      </c>
      <c r="D36" s="19">
        <v>390</v>
      </c>
      <c r="E36" s="19">
        <v>387</v>
      </c>
      <c r="F36" s="16">
        <v>426</v>
      </c>
      <c r="G36" s="3"/>
    </row>
    <row r="37" spans="1:7" ht="15.75">
      <c r="A37" s="22" t="s">
        <v>12</v>
      </c>
      <c r="B37" s="16">
        <f>B38+B39</f>
        <v>1379</v>
      </c>
      <c r="C37" s="16">
        <f>C38+C39</f>
        <v>1334</v>
      </c>
      <c r="D37" s="16">
        <f>D38+D39</f>
        <v>1407</v>
      </c>
      <c r="E37" s="16">
        <f>E38+E39</f>
        <v>1446</v>
      </c>
      <c r="F37" s="13">
        <v>1391</v>
      </c>
      <c r="G37" s="3"/>
    </row>
    <row r="38" spans="1:7" ht="15.75">
      <c r="A38" s="14" t="s">
        <v>15</v>
      </c>
      <c r="B38" s="12">
        <v>721</v>
      </c>
      <c r="C38" s="12">
        <v>707</v>
      </c>
      <c r="D38" s="12">
        <v>787</v>
      </c>
      <c r="E38" s="12">
        <f>347+422</f>
        <v>769</v>
      </c>
      <c r="F38" s="16">
        <f>393+325</f>
        <v>718</v>
      </c>
      <c r="G38" s="3"/>
    </row>
    <row r="39" spans="1:7" ht="15.75">
      <c r="A39" s="14" t="s">
        <v>16</v>
      </c>
      <c r="B39" s="12">
        <v>658</v>
      </c>
      <c r="C39" s="12">
        <v>627</v>
      </c>
      <c r="D39" s="12">
        <v>620</v>
      </c>
      <c r="E39" s="12">
        <f>291+386</f>
        <v>677</v>
      </c>
      <c r="F39" s="16">
        <f>379+294</f>
        <v>673</v>
      </c>
      <c r="G39" s="3"/>
    </row>
    <row r="40" spans="1:7" ht="15.75">
      <c r="A40" s="22" t="s">
        <v>10</v>
      </c>
      <c r="B40" s="16">
        <f>B41+B42</f>
        <v>625</v>
      </c>
      <c r="C40" s="16">
        <f>C41+C42</f>
        <v>585</v>
      </c>
      <c r="D40" s="16">
        <f>D41+D42</f>
        <v>679</v>
      </c>
      <c r="E40" s="16">
        <f>E41+E42</f>
        <v>638</v>
      </c>
      <c r="F40" s="16">
        <v>619</v>
      </c>
      <c r="G40" s="3"/>
    </row>
    <row r="41" spans="1:7" ht="15.75">
      <c r="A41" s="24" t="s">
        <v>15</v>
      </c>
      <c r="B41" s="12">
        <v>319</v>
      </c>
      <c r="C41" s="12">
        <v>315</v>
      </c>
      <c r="D41" s="12">
        <v>379</v>
      </c>
      <c r="E41" s="12">
        <v>347</v>
      </c>
      <c r="F41" s="16">
        <v>325</v>
      </c>
      <c r="G41" s="3"/>
    </row>
    <row r="42" spans="1:7" ht="15.75">
      <c r="A42" s="24" t="s">
        <v>16</v>
      </c>
      <c r="B42" s="12">
        <v>306</v>
      </c>
      <c r="C42" s="12">
        <v>270</v>
      </c>
      <c r="D42" s="12">
        <v>300</v>
      </c>
      <c r="E42" s="12">
        <v>291</v>
      </c>
      <c r="F42" s="16">
        <v>294</v>
      </c>
      <c r="G42" s="3"/>
    </row>
    <row r="43" spans="1:7" ht="15.75">
      <c r="A43" s="22" t="s">
        <v>11</v>
      </c>
      <c r="B43" s="16">
        <f>B44+B45</f>
        <v>754</v>
      </c>
      <c r="C43" s="16">
        <f>C44+C45</f>
        <v>749</v>
      </c>
      <c r="D43" s="16">
        <f>D44+D45</f>
        <v>728</v>
      </c>
      <c r="E43" s="16">
        <f>E44+E45</f>
        <v>808</v>
      </c>
      <c r="F43" s="16">
        <v>772</v>
      </c>
      <c r="G43" s="3"/>
    </row>
    <row r="44" spans="1:7" ht="15.75">
      <c r="A44" s="24" t="s">
        <v>15</v>
      </c>
      <c r="B44" s="12">
        <v>402</v>
      </c>
      <c r="C44" s="12">
        <v>392</v>
      </c>
      <c r="D44" s="12">
        <v>408</v>
      </c>
      <c r="E44" s="12">
        <v>422</v>
      </c>
      <c r="F44" s="16">
        <v>393</v>
      </c>
      <c r="G44" s="3"/>
    </row>
    <row r="45" spans="1:7" ht="15.75">
      <c r="A45" s="25" t="s">
        <v>16</v>
      </c>
      <c r="B45" s="27">
        <v>352</v>
      </c>
      <c r="C45" s="19">
        <v>357</v>
      </c>
      <c r="D45" s="19">
        <v>320</v>
      </c>
      <c r="E45" s="19">
        <v>386</v>
      </c>
      <c r="F45" s="16">
        <v>379</v>
      </c>
      <c r="G45" s="3"/>
    </row>
    <row r="46" spans="1:7" ht="15.75">
      <c r="A46" s="22" t="s">
        <v>12</v>
      </c>
      <c r="B46" s="16">
        <f>B47+B48</f>
        <v>1927</v>
      </c>
      <c r="C46" s="16">
        <f>C47+C48</f>
        <v>2380</v>
      </c>
      <c r="D46" s="16">
        <f>D47+D48</f>
        <v>2617</v>
      </c>
      <c r="E46" s="16">
        <f>E47+E48</f>
        <v>2201</v>
      </c>
      <c r="F46" s="13">
        <v>1944</v>
      </c>
      <c r="G46" s="3"/>
    </row>
    <row r="47" spans="1:7" ht="15.75">
      <c r="A47" s="14" t="s">
        <v>17</v>
      </c>
      <c r="B47" s="12">
        <v>942</v>
      </c>
      <c r="C47" s="12">
        <v>1138</v>
      </c>
      <c r="D47" s="12">
        <v>1131</v>
      </c>
      <c r="E47" s="12">
        <f>427+418</f>
        <v>845</v>
      </c>
      <c r="F47" s="16">
        <f>454+366</f>
        <v>820</v>
      </c>
      <c r="G47" s="3"/>
    </row>
    <row r="48" spans="1:7" ht="15.75">
      <c r="A48" s="14" t="s">
        <v>18</v>
      </c>
      <c r="B48" s="12">
        <v>985</v>
      </c>
      <c r="C48" s="12">
        <v>1242</v>
      </c>
      <c r="D48" s="12">
        <v>1486</v>
      </c>
      <c r="E48" s="12">
        <f>602+754</f>
        <v>1356</v>
      </c>
      <c r="F48" s="16">
        <f>580+544</f>
        <v>1124</v>
      </c>
      <c r="G48" s="3"/>
    </row>
    <row r="49" spans="1:7" ht="15.75">
      <c r="A49" s="22" t="s">
        <v>10</v>
      </c>
      <c r="B49" s="16">
        <f>B50+B51</f>
        <v>1010</v>
      </c>
      <c r="C49" s="16">
        <f>C50+C51</f>
        <v>1253</v>
      </c>
      <c r="D49" s="16">
        <f>D50+D51</f>
        <v>1292</v>
      </c>
      <c r="E49" s="16">
        <f>E50+E51</f>
        <v>1029</v>
      </c>
      <c r="F49" s="16">
        <v>910</v>
      </c>
      <c r="G49" s="3"/>
    </row>
    <row r="50" spans="1:7" ht="15.75">
      <c r="A50" s="24" t="s">
        <v>17</v>
      </c>
      <c r="B50" s="12">
        <v>476</v>
      </c>
      <c r="C50" s="12">
        <v>562</v>
      </c>
      <c r="D50" s="12">
        <v>508</v>
      </c>
      <c r="E50" s="12">
        <v>427</v>
      </c>
      <c r="F50" s="16">
        <v>366</v>
      </c>
      <c r="G50" s="28"/>
    </row>
    <row r="51" spans="1:7" ht="15.75">
      <c r="A51" s="24" t="s">
        <v>18</v>
      </c>
      <c r="B51" s="12">
        <v>534</v>
      </c>
      <c r="C51" s="12">
        <v>691</v>
      </c>
      <c r="D51" s="12">
        <v>784</v>
      </c>
      <c r="E51" s="12">
        <v>602</v>
      </c>
      <c r="F51" s="16">
        <v>544</v>
      </c>
      <c r="G51" s="3"/>
    </row>
    <row r="52" spans="1:7" ht="15.75">
      <c r="A52" s="22" t="s">
        <v>11</v>
      </c>
      <c r="B52" s="16">
        <f>B53+B54</f>
        <v>917</v>
      </c>
      <c r="C52" s="16">
        <f>C53+C54</f>
        <v>1127</v>
      </c>
      <c r="D52" s="16">
        <f>D53+D54</f>
        <v>1325</v>
      </c>
      <c r="E52" s="16">
        <f>E53+E54</f>
        <v>1172</v>
      </c>
      <c r="F52" s="16">
        <v>1034</v>
      </c>
      <c r="G52" s="3"/>
    </row>
    <row r="53" spans="1:7" ht="15.75">
      <c r="A53" s="24" t="s">
        <v>17</v>
      </c>
      <c r="B53" s="12">
        <v>466</v>
      </c>
      <c r="C53" s="12">
        <v>576</v>
      </c>
      <c r="D53" s="12">
        <v>623</v>
      </c>
      <c r="E53" s="12">
        <v>418</v>
      </c>
      <c r="F53" s="16">
        <v>454</v>
      </c>
      <c r="G53" s="3"/>
    </row>
    <row r="54" spans="1:7" ht="15.75">
      <c r="A54" s="25" t="s">
        <v>18</v>
      </c>
      <c r="B54" s="19">
        <v>451</v>
      </c>
      <c r="C54" s="19">
        <v>551</v>
      </c>
      <c r="D54" s="19">
        <v>702</v>
      </c>
      <c r="E54" s="19">
        <v>754</v>
      </c>
      <c r="F54" s="21">
        <v>580</v>
      </c>
      <c r="G54" s="3"/>
    </row>
    <row r="55" spans="1:7" ht="15.75">
      <c r="A55" s="30" t="s">
        <v>20</v>
      </c>
      <c r="B55" s="16"/>
      <c r="C55" s="16"/>
      <c r="D55" s="16"/>
      <c r="E55" s="16"/>
      <c r="F55" s="29"/>
      <c r="G55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2015-07-13T04:40:05Z</cp:lastPrinted>
  <dcterms:created xsi:type="dcterms:W3CDTF">2015-03-30T21:22:52Z</dcterms:created>
  <dcterms:modified xsi:type="dcterms:W3CDTF">2015-07-13T04:40:08Z</dcterms:modified>
</cp:coreProperties>
</file>