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D34" i="6"/>
  <c r="E34"/>
  <c r="C34"/>
  <c r="J100" i="10"/>
  <c r="E100"/>
  <c r="J91"/>
  <c r="J90"/>
  <c r="J88"/>
  <c r="J87"/>
  <c r="J86"/>
  <c r="E86"/>
  <c r="J85"/>
  <c r="E85"/>
  <c r="J83"/>
  <c r="J82"/>
  <c r="J81"/>
  <c r="J80"/>
  <c r="E80"/>
  <c r="E78"/>
  <c r="E76"/>
  <c r="E75"/>
  <c r="E74"/>
  <c r="J65"/>
  <c r="E65"/>
  <c r="E64"/>
  <c r="I55"/>
  <c r="E55"/>
  <c r="I48"/>
  <c r="E48"/>
  <c r="I47"/>
  <c r="E47"/>
  <c r="I46"/>
  <c r="E46"/>
  <c r="E25"/>
  <c r="E24"/>
  <c r="E23"/>
  <c r="E22"/>
  <c r="E20"/>
  <c r="E19"/>
</calcChain>
</file>

<file path=xl/sharedStrings.xml><?xml version="1.0" encoding="utf-8"?>
<sst xmlns="http://schemas.openxmlformats.org/spreadsheetml/2006/main" count="1019" uniqueCount="568">
  <si>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</si>
  <si>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</si>
  <si>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</si>
  <si>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</si>
  <si>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</si>
  <si>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</si>
  <si>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</si>
  <si>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</si>
  <si>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</si>
  <si>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</si>
  <si>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</si>
  <si>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</si>
  <si>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</si>
  <si>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</si>
  <si>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</si>
  <si>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</si>
  <si>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</si>
  <si>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</si>
  <si>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</si>
  <si>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</si>
  <si>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</si>
  <si>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</si>
  <si>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</si>
  <si>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</si>
  <si>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</si>
  <si>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</si>
  <si>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</si>
  <si>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</si>
  <si>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</si>
  <si>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</si>
  <si>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</si>
  <si>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</si>
  <si>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</si>
  <si>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</si>
  <si>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</si>
  <si>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</si>
  <si>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</si>
  <si>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</si>
  <si>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</si>
  <si>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</si>
  <si>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</si>
  <si>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</si>
  <si>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</si>
  <si>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</si>
  <si>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</si>
  <si>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</si>
  <si>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</si>
  <si>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</si>
  <si>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</si>
  <si>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</si>
  <si>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</si>
  <si>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</si>
  <si>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</si>
  <si>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</si>
  <si>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</si>
  <si>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</si>
  <si>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</si>
  <si>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</si>
  <si>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</si>
  <si>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</si>
  <si>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</si>
  <si>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</si>
  <si>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</si>
  <si>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</si>
  <si>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</si>
  <si>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</si>
  <si>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</si>
  <si>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</si>
  <si>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</si>
  <si>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</si>
  <si>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</si>
  <si>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</si>
  <si>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</si>
  <si>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</si>
  <si>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</si>
  <si>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</si>
  <si>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</si>
  <si>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</si>
  <si>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</si>
  <si>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</si>
  <si>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</si>
  <si>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</si>
  <si>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</si>
  <si>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</si>
  <si>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</si>
  <si>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</si>
  <si>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</si>
  <si>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</si>
  <si>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</si>
  <si>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</si>
  <si>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</si>
  <si>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</si>
  <si>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</si>
  <si>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</si>
  <si>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</si>
  <si>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</si>
  <si>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</si>
  <si>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</si>
  <si>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</si>
  <si>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</si>
  <si>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</si>
  <si>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</si>
  <si>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</si>
  <si>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</si>
  <si>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</si>
  <si>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</si>
  <si>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>Day scholar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</si>
  <si>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</si>
  <si>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</si>
  <si>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</si>
  <si>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</si>
  <si>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</si>
  <si>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</si>
  <si>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</si>
  <si>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</si>
  <si>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</si>
  <si>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</si>
  <si>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</si>
  <si>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</si>
  <si>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</si>
  <si>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</si>
  <si>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</si>
  <si>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</si>
  <si>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</si>
  <si>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</si>
  <si>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</si>
  <si>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</si>
  <si>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</si>
  <si>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</si>
  <si>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</si>
  <si>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</si>
  <si>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</si>
  <si>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</si>
  <si>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</si>
  <si>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</si>
  <si>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</si>
  <si>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</si>
  <si>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</si>
  <si>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</si>
  <si>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</si>
  <si>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</si>
  <si>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</si>
  <si>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</si>
  <si>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</si>
  <si>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</si>
  <si>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</si>
  <si>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</si>
  <si>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</si>
  <si>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</si>
  <si>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 xml:space="preserve">Gewog Livestock Sector </t>
  </si>
  <si>
    <t>Improved Cattle</t>
  </si>
  <si>
    <t>Pure Jersey</t>
  </si>
  <si>
    <t>Brown Swiss Pure</t>
  </si>
  <si>
    <t>Brown Swiss Cross</t>
  </si>
  <si>
    <t>Yak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</si>
  <si>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</si>
  <si>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</si>
  <si>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</si>
  <si>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</si>
  <si>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</si>
  <si>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</si>
  <si>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</si>
  <si>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</si>
  <si>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</si>
  <si>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</si>
  <si>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</si>
  <si>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</si>
  <si>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</si>
  <si>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</si>
  <si>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</si>
  <si>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</si>
  <si>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</si>
  <si>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</si>
  <si>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</si>
  <si>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</si>
  <si>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</si>
  <si>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</si>
  <si>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</si>
  <si>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</si>
  <si>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</si>
  <si>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</si>
  <si>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</si>
  <si>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</si>
  <si>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</si>
  <si>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</si>
  <si>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</si>
  <si>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</si>
  <si>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</si>
  <si>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</si>
  <si>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</si>
  <si>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</si>
  <si>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</si>
  <si>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</si>
  <si>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</si>
  <si>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</si>
  <si>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</si>
  <si>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</si>
  <si>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</si>
  <si>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</si>
  <si>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</si>
  <si>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</si>
  <si>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</si>
  <si>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</si>
  <si>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</si>
  <si>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</si>
  <si>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</si>
  <si>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</si>
  <si>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</si>
  <si>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</si>
  <si>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</si>
  <si>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</si>
  <si>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</si>
  <si>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</si>
  <si>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</si>
  <si>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</si>
  <si>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</si>
  <si>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</si>
  <si>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</si>
  <si>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</si>
  <si>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</si>
  <si>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</si>
  <si>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</si>
  <si>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</si>
  <si>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</si>
  <si>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</si>
  <si>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</si>
  <si>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</si>
  <si>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</si>
  <si>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</si>
  <si>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</si>
  <si>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</si>
  <si>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</si>
  <si>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</si>
  <si>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</si>
  <si>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</si>
  <si>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</si>
  <si>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</si>
  <si>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</si>
  <si>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</si>
  <si>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</si>
  <si>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</si>
  <si>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</si>
  <si>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</si>
  <si>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</si>
  <si>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</si>
  <si>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</si>
  <si>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</si>
  <si>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</si>
  <si>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</si>
  <si>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</si>
  <si>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</si>
  <si>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</si>
  <si>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</si>
  <si>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</si>
  <si>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</si>
  <si>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</si>
  <si>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</si>
  <si>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</si>
  <si>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</si>
  <si>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</si>
  <si>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</si>
  <si>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</si>
  <si>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</si>
  <si>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</si>
  <si>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</si>
  <si>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</si>
  <si>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</si>
  <si>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</si>
  <si>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</si>
  <si>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</si>
  <si>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</si>
  <si>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</si>
  <si>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</si>
  <si>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</si>
  <si>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</si>
  <si>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</si>
  <si>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</si>
  <si>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</si>
  <si>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</si>
  <si>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</si>
  <si>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</si>
  <si>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</si>
  <si>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</si>
  <si>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</si>
  <si>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</si>
  <si>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</si>
  <si>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</si>
  <si>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</si>
  <si>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</si>
  <si>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</si>
  <si>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</si>
  <si>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</si>
  <si>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</si>
  <si>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</si>
  <si>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</si>
  <si>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</si>
  <si>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</si>
  <si>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</si>
  <si>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</si>
  <si>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</si>
  <si>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</si>
  <si>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</si>
  <si>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</si>
  <si>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</si>
  <si>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</si>
  <si>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</si>
  <si>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</si>
  <si>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 xml:space="preserve">Liters </t>
  </si>
  <si>
    <t>Chugo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</si>
  <si>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</si>
  <si>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</si>
  <si>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</si>
  <si>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</si>
  <si>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</si>
  <si>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</si>
  <si>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</si>
  <si>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</si>
  <si>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</si>
  <si>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</si>
  <si>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</si>
  <si>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</si>
  <si>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</si>
  <si>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</si>
  <si>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</si>
  <si>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</si>
  <si>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</si>
  <si>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</si>
  <si>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</si>
  <si>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</si>
  <si>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</si>
  <si>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</si>
  <si>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</si>
  <si>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</si>
  <si>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</si>
  <si>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</si>
  <si>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</si>
  <si>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</si>
  <si>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</si>
  <si>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</si>
  <si>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</si>
  <si>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</si>
  <si>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</si>
  <si>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</si>
  <si>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</si>
  <si>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</si>
  <si>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</si>
  <si>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</si>
  <si>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</si>
  <si>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</si>
  <si>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</si>
  <si>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</si>
  <si>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</si>
  <si>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</si>
  <si>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</si>
  <si>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</si>
  <si>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</si>
  <si>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</si>
  <si>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</si>
  <si>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</si>
  <si>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</si>
  <si>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</si>
  <si>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</si>
  <si>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</si>
  <si>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</si>
  <si>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</si>
  <si>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</si>
  <si>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</si>
  <si>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</si>
  <si>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</si>
  <si>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</si>
  <si>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</si>
  <si>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</si>
  <si>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</si>
  <si>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</si>
  <si>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</si>
  <si>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</si>
  <si>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</si>
  <si>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</si>
  <si>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</si>
  <si>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</si>
  <si>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</si>
  <si>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</si>
  <si>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</si>
  <si>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</si>
  <si>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</si>
  <si>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</si>
  <si>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</si>
  <si>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</si>
  <si>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</si>
  <si>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</si>
  <si>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 xml:space="preserve">* cattle population to be segregated ( Heifer, Holstein, Friesian ) </t>
  </si>
  <si>
    <t xml:space="preserve">Day Feeding 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</si>
  <si>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</si>
  <si>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</si>
  <si>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</si>
  <si>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</si>
  <si>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>**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</si>
  <si>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</si>
  <si>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</si>
  <si>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</si>
  <si>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</si>
  <si>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</si>
  <si>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</si>
  <si>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</si>
  <si>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</si>
  <si>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</si>
  <si>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</si>
  <si>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</si>
  <si>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</si>
  <si>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</si>
  <si>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</si>
  <si>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</si>
  <si>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</si>
  <si>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</si>
  <si>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</si>
  <si>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</si>
  <si>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</si>
  <si>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</si>
  <si>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</si>
  <si>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</si>
  <si>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</si>
  <si>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</si>
  <si>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</si>
  <si>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Tsgohpa</t>
  </si>
  <si>
    <t>GAO</t>
  </si>
  <si>
    <t>Sherab Gatshel LSS</t>
  </si>
  <si>
    <t>Changzhu PS</t>
  </si>
  <si>
    <t>Phendaygang ECR</t>
  </si>
  <si>
    <t>SHerab Gatshel LSS</t>
  </si>
  <si>
    <t>Changzhu CPS</t>
  </si>
  <si>
    <t>Khababgang ECR</t>
  </si>
  <si>
    <t xml:space="preserve">* No. of poultry to segregate into boiler and layer </t>
  </si>
  <si>
    <t xml:space="preserve">Improved Horses                                                               </t>
  </si>
  <si>
    <t>13kgs</t>
  </si>
  <si>
    <t xml:space="preserve">Local cattle                                                                                                         </t>
  </si>
  <si>
    <t xml:space="preserve">Jersey Cross                                                                                                           </t>
  </si>
  <si>
    <t xml:space="preserve">Mithun cross                                                                                                             </t>
  </si>
  <si>
    <t xml:space="preserve">Local Horses                                                                                                                       </t>
  </si>
  <si>
    <t xml:space="preserve">Mules                                                                                                                           </t>
  </si>
  <si>
    <t xml:space="preserve">Donkeys                                                                                                                                                                              </t>
  </si>
  <si>
    <t xml:space="preserve">Sheep                                                                                                                                               </t>
  </si>
  <si>
    <t xml:space="preserve">Local Poultry                                                                                                                                      </t>
  </si>
  <si>
    <t xml:space="preserve">Improved Poultry                                                                                                                              </t>
  </si>
  <si>
    <t xml:space="preserve">Goat                                                                                                                                                          </t>
  </si>
  <si>
    <t xml:space="preserve">Household connected with Biogas plant                                                          </t>
  </si>
  <si>
    <t xml:space="preserve">Improved diary shed                                                                                               </t>
  </si>
  <si>
    <t xml:space="preserve">Poultry shed                                                                                                                  </t>
  </si>
  <si>
    <t xml:space="preserve">Piggery shed                                                                                                                  </t>
  </si>
  <si>
    <t xml:space="preserve">Butter                                                                                                                           </t>
  </si>
  <si>
    <t xml:space="preserve">Cheese                                                                                                                          </t>
  </si>
  <si>
    <t xml:space="preserve">Egg                                                                                                                              </t>
  </si>
  <si>
    <t xml:space="preserve">Pork                                                                                                                                                   </t>
  </si>
  <si>
    <t xml:space="preserve">Beef                                                                                                                            </t>
  </si>
  <si>
    <t xml:space="preserve">Fish                                                                                                                                           </t>
  </si>
  <si>
    <t xml:space="preserve">Chevon                                                                                                                        </t>
  </si>
  <si>
    <t xml:space="preserve">Chicken                                                                                                                         </t>
  </si>
  <si>
    <t xml:space="preserve">Honey                                                                                                                                 </t>
  </si>
  <si>
    <t xml:space="preserve">Fresh milk                                                                                                                </t>
  </si>
  <si>
    <t>samtse</t>
  </si>
  <si>
    <t>tendu</t>
  </si>
  <si>
    <t>Mr.Nima Dukpa</t>
  </si>
  <si>
    <t>Tobgay</t>
  </si>
  <si>
    <t>Dawa Tamang</t>
  </si>
  <si>
    <t>Dhan Bdr Gurung</t>
  </si>
  <si>
    <t>Yonten Norbu</t>
  </si>
  <si>
    <t>sonam Jamtsho Tamang</t>
  </si>
  <si>
    <t>Tek Bdr Gurung</t>
  </si>
  <si>
    <t>Phub Dorji</t>
  </si>
  <si>
    <t>Rabi Lal Sharma</t>
  </si>
  <si>
    <t>Yok Raj Limbu</t>
  </si>
  <si>
    <t>tek Bdr Gurung</t>
  </si>
  <si>
    <t>Kezang Wangmo</t>
  </si>
  <si>
    <t>Tshering Lham</t>
  </si>
  <si>
    <t>Pema Rinzin</t>
  </si>
  <si>
    <t>Jigme Namgyel</t>
  </si>
  <si>
    <t>1common cold</t>
  </si>
  <si>
    <t>2other disorder of skin and subcutaneous tissue</t>
  </si>
  <si>
    <t>3skin infection</t>
  </si>
  <si>
    <t>4acute pharyngitis/tonsilits</t>
  </si>
  <si>
    <t>5other disease of digestive system</t>
  </si>
  <si>
    <t>6other nervous including peripheral disorder</t>
  </si>
  <si>
    <t>7other musculo-skeletal disorder</t>
  </si>
  <si>
    <t>8others (injuries)</t>
  </si>
  <si>
    <t>9other respiratory and nose disease</t>
  </si>
  <si>
    <t>10work related injury</t>
  </si>
  <si>
    <t xml:space="preserve">both male and female in total </t>
  </si>
  <si>
    <t>General Information - 2017</t>
  </si>
  <si>
    <t>Tendruk Central School</t>
  </si>
  <si>
    <t>36 stds. (Boys:23, Girls: 13)</t>
  </si>
  <si>
    <t>30 minutes</t>
  </si>
  <si>
    <t>Ugyen Dorji</t>
  </si>
  <si>
    <t>Tashi Dhendup</t>
  </si>
  <si>
    <t>Raj Kumar Chhetri</t>
  </si>
  <si>
    <t>Bhakta Singh Subba</t>
  </si>
  <si>
    <t>Biswas Rasaily</t>
  </si>
  <si>
    <t>Chencho</t>
  </si>
  <si>
    <t>Chencho Norbu</t>
  </si>
  <si>
    <t>Cheten Tshering</t>
  </si>
  <si>
    <t>Dessang Dorji</t>
  </si>
  <si>
    <t>Dorji Gyeltshen</t>
  </si>
  <si>
    <t>Durga Prasad Sharma</t>
  </si>
  <si>
    <t>Karma Dorji</t>
  </si>
  <si>
    <t>Keazang Wangchen</t>
  </si>
  <si>
    <t>Kinzang Choidup</t>
  </si>
  <si>
    <t>Lobzang Dorji</t>
  </si>
  <si>
    <t>Ngajay Jamtsho</t>
  </si>
  <si>
    <t xml:space="preserve">Ngawang Lobzang </t>
  </si>
  <si>
    <t>Ngawang Tenzin</t>
  </si>
  <si>
    <t>Nom Prasad Gautam</t>
  </si>
  <si>
    <t>Padam Lal Khatiwara</t>
  </si>
  <si>
    <t>Pema Wangdi</t>
  </si>
  <si>
    <t>Penjor</t>
  </si>
  <si>
    <t>ZTC</t>
  </si>
  <si>
    <t>Rinchen Yoezer</t>
  </si>
  <si>
    <t>Sangay Penjor</t>
  </si>
  <si>
    <t>Shyam Kr. Dulal</t>
  </si>
  <si>
    <t>Sonam Tenzin</t>
  </si>
  <si>
    <t>Tara Sharma</t>
  </si>
  <si>
    <t>Tashi Dorji</t>
  </si>
  <si>
    <t>Thukten Tshering</t>
  </si>
  <si>
    <t>Tshering Sangay</t>
  </si>
  <si>
    <t>Tshering Dorji</t>
  </si>
  <si>
    <t>Tshewang Penjor</t>
  </si>
  <si>
    <t>Ugyen Jamtsho</t>
  </si>
  <si>
    <t>Ugyen Lhendup</t>
  </si>
  <si>
    <t>Yeshey</t>
  </si>
  <si>
    <t>D.S.Sekar (Exp. Teacher)</t>
  </si>
  <si>
    <t>E.V.Abraham(Exp. Teacher)</t>
  </si>
  <si>
    <t>Santosh Kumar P.(Exp. Teacher)</t>
  </si>
  <si>
    <t>Balika Sharma</t>
  </si>
  <si>
    <t>Damchoe Dema</t>
  </si>
  <si>
    <t>Dawa Lhamo</t>
  </si>
  <si>
    <t>Dechen Tshomo</t>
  </si>
  <si>
    <t>Dechen Wangmo</t>
  </si>
  <si>
    <t>Jana Rai</t>
  </si>
  <si>
    <t>Karuna Gurung</t>
  </si>
  <si>
    <t xml:space="preserve">           PTC</t>
  </si>
  <si>
    <t>Karma Chea Zangmo</t>
  </si>
  <si>
    <t>Karma Choden</t>
  </si>
  <si>
    <t>Khandu Wangmo</t>
  </si>
  <si>
    <t>Kinzang Choden</t>
  </si>
  <si>
    <t>Namgay Lham</t>
  </si>
  <si>
    <t>Pema Choki</t>
  </si>
  <si>
    <t>Pema Yangzom</t>
  </si>
  <si>
    <t>Tandin Wangmo</t>
  </si>
  <si>
    <t>Tenzin Lhaden</t>
  </si>
  <si>
    <t>Tshering Dema</t>
  </si>
  <si>
    <t>Ugyen Zangmo</t>
  </si>
  <si>
    <t>Yangchen Lhamo</t>
  </si>
  <si>
    <t>Yangzom</t>
  </si>
  <si>
    <t>Yeshi Choden</t>
  </si>
  <si>
    <t>Dhan Maya Bhattarai</t>
  </si>
  <si>
    <t>Sonam Zangmo (Reg. Cont. Tr.)</t>
  </si>
  <si>
    <t>Dechen Tshomo (Reg. Cont. Tr.)</t>
  </si>
  <si>
    <t>Pembu (Reg. Con. Tr.)</t>
  </si>
  <si>
    <t>Mr. Cheten Tshering</t>
  </si>
  <si>
    <t>Mr. Dorji Thinley</t>
  </si>
  <si>
    <t>Mr. Prabin Gurung</t>
  </si>
  <si>
    <t>Mr. Kezang Jigme</t>
  </si>
  <si>
    <t>Ms. Roini Acharja</t>
  </si>
  <si>
    <t>Mrs. Pema Tenzin</t>
  </si>
  <si>
    <t>Yes</t>
  </si>
  <si>
    <t>NA</t>
  </si>
  <si>
    <t xml:space="preserve">Potato </t>
  </si>
  <si>
    <t>chokley</t>
  </si>
  <si>
    <t>25-49</t>
  </si>
  <si>
    <t>50-59</t>
  </si>
  <si>
    <t>60+</t>
  </si>
</sst>
</file>

<file path=xl/styles.xml><?xml version="1.0" encoding="utf-8"?>
<styleSheet xmlns="http://schemas.openxmlformats.org/spreadsheetml/2006/main">
  <numFmts count="1">
    <numFmt numFmtId="164" formatCode="0.00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8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hair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</borders>
  <cellStyleXfs count="1">
    <xf numFmtId="0" fontId="0" fillId="0" borderId="0"/>
  </cellStyleXfs>
  <cellXfs count="297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0" fillId="0" borderId="28" xfId="0" applyBorder="1"/>
    <xf numFmtId="0" fontId="0" fillId="0" borderId="31" xfId="0" applyBorder="1"/>
    <xf numFmtId="0" fontId="0" fillId="0" borderId="34" xfId="0" applyBorder="1"/>
    <xf numFmtId="0" fontId="2" fillId="2" borderId="0" xfId="0" applyFont="1" applyFill="1"/>
    <xf numFmtId="0" fontId="1" fillId="5" borderId="0" xfId="0" applyFont="1" applyFill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0" fillId="6" borderId="8" xfId="0" applyFill="1" applyBorder="1"/>
    <xf numFmtId="0" fontId="0" fillId="6" borderId="21" xfId="0" applyFill="1" applyBorder="1"/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6" fillId="0" borderId="0" xfId="0" applyFont="1" applyAlignment="1">
      <alignment vertic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6" xfId="0" applyFill="1" applyBorder="1"/>
    <xf numFmtId="0" fontId="0" fillId="0" borderId="15" xfId="0" applyBorder="1"/>
    <xf numFmtId="0" fontId="2" fillId="0" borderId="17" xfId="0" applyFont="1" applyBorder="1" applyAlignment="1">
      <alignment horizontal="right"/>
    </xf>
    <xf numFmtId="0" fontId="1" fillId="4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/>
    <xf numFmtId="0" fontId="8" fillId="0" borderId="0" xfId="0" applyFont="1" applyAlignment="1">
      <alignment horizontal="center"/>
    </xf>
    <xf numFmtId="0" fontId="0" fillId="0" borderId="35" xfId="0" applyBorder="1" applyAlignment="1">
      <alignment horizontal="center"/>
    </xf>
    <xf numFmtId="0" fontId="2" fillId="3" borderId="0" xfId="0" applyFont="1" applyFill="1" applyAlignment="1">
      <alignment horizontal="center"/>
    </xf>
    <xf numFmtId="0" fontId="0" fillId="0" borderId="0" xfId="0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5" borderId="32" xfId="0" applyFill="1" applyBorder="1" applyAlignment="1">
      <alignment horizontal="center"/>
    </xf>
    <xf numFmtId="0" fontId="0" fillId="5" borderId="42" xfId="0" applyFill="1" applyBorder="1" applyAlignment="1">
      <alignment horizontal="center"/>
    </xf>
    <xf numFmtId="0" fontId="0" fillId="5" borderId="33" xfId="0" applyFill="1" applyBorder="1" applyAlignment="1">
      <alignment horizontal="center"/>
    </xf>
    <xf numFmtId="0" fontId="8" fillId="0" borderId="0" xfId="0" applyFont="1" applyBorder="1" applyAlignment="1">
      <alignment vertical="top" wrapText="1"/>
    </xf>
    <xf numFmtId="0" fontId="0" fillId="0" borderId="36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164" fontId="2" fillId="0" borderId="16" xfId="0" applyNumberFormat="1" applyFont="1" applyBorder="1"/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 textRotation="90" wrapText="1"/>
    </xf>
    <xf numFmtId="0" fontId="7" fillId="4" borderId="8" xfId="0" applyFont="1" applyFill="1" applyBorder="1" applyAlignment="1">
      <alignment horizontal="center" textRotation="90" wrapText="1"/>
    </xf>
    <xf numFmtId="0" fontId="7" fillId="4" borderId="1" xfId="0" applyFont="1" applyFill="1" applyBorder="1" applyAlignment="1">
      <alignment horizontal="center" textRotation="90" wrapText="1"/>
    </xf>
    <xf numFmtId="0" fontId="7" fillId="4" borderId="22" xfId="0" applyFont="1" applyFill="1" applyBorder="1" applyAlignment="1">
      <alignment horizontal="center"/>
    </xf>
    <xf numFmtId="0" fontId="7" fillId="4" borderId="23" xfId="0" applyFont="1" applyFill="1" applyBorder="1" applyAlignment="1">
      <alignment horizontal="center"/>
    </xf>
    <xf numFmtId="0" fontId="7" fillId="4" borderId="24" xfId="0" applyFont="1" applyFill="1" applyBorder="1" applyAlignment="1">
      <alignment horizontal="center"/>
    </xf>
    <xf numFmtId="0" fontId="7" fillId="4" borderId="22" xfId="0" applyFont="1" applyFill="1" applyBorder="1" applyAlignment="1">
      <alignment horizontal="center" vertical="center"/>
    </xf>
    <xf numFmtId="0" fontId="7" fillId="4" borderId="2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4" xfId="0" applyFont="1" applyBorder="1"/>
    <xf numFmtId="0" fontId="0" fillId="0" borderId="17" xfId="0" applyFont="1" applyBorder="1"/>
    <xf numFmtId="0" fontId="0" fillId="0" borderId="11" xfId="0" applyFont="1" applyBorder="1"/>
    <xf numFmtId="0" fontId="0" fillId="0" borderId="0" xfId="0" applyFont="1"/>
    <xf numFmtId="0" fontId="0" fillId="0" borderId="43" xfId="0" applyBorder="1"/>
    <xf numFmtId="0" fontId="0" fillId="0" borderId="44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5" borderId="0" xfId="0" applyFill="1" applyAlignment="1">
      <alignment horizontal="center"/>
    </xf>
    <xf numFmtId="0" fontId="0" fillId="5" borderId="28" xfId="0" applyFill="1" applyBorder="1" applyAlignment="1">
      <alignment horizontal="left" indent="1"/>
    </xf>
    <xf numFmtId="0" fontId="0" fillId="5" borderId="29" xfId="0" applyFill="1" applyBorder="1" applyAlignment="1">
      <alignment horizontal="center"/>
    </xf>
    <xf numFmtId="0" fontId="0" fillId="5" borderId="37" xfId="0" applyFill="1" applyBorder="1" applyAlignment="1">
      <alignment horizontal="center"/>
    </xf>
    <xf numFmtId="0" fontId="0" fillId="5" borderId="30" xfId="0" applyFill="1" applyBorder="1" applyAlignment="1">
      <alignment horizontal="center"/>
    </xf>
    <xf numFmtId="0" fontId="0" fillId="5" borderId="31" xfId="0" applyFill="1" applyBorder="1" applyAlignment="1">
      <alignment horizontal="left" indent="1"/>
    </xf>
    <xf numFmtId="0" fontId="0" fillId="5" borderId="38" xfId="0" applyFill="1" applyBorder="1" applyAlignment="1">
      <alignment horizontal="center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28" xfId="0" applyFill="1" applyBorder="1"/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/>
    </xf>
    <xf numFmtId="0" fontId="8" fillId="0" borderId="49" xfId="0" applyFont="1" applyBorder="1"/>
    <xf numFmtId="0" fontId="8" fillId="0" borderId="49" xfId="0" applyFont="1" applyBorder="1" applyAlignment="1">
      <alignment vertical="top" wrapText="1"/>
    </xf>
    <xf numFmtId="0" fontId="8" fillId="5" borderId="49" xfId="0" applyFont="1" applyFill="1" applyBorder="1" applyAlignment="1">
      <alignment vertical="top" wrapText="1"/>
    </xf>
    <xf numFmtId="0" fontId="8" fillId="0" borderId="50" xfId="0" applyFont="1" applyBorder="1" applyAlignment="1">
      <alignment vertical="top" wrapText="1"/>
    </xf>
    <xf numFmtId="0" fontId="8" fillId="0" borderId="51" xfId="0" applyFont="1" applyBorder="1"/>
    <xf numFmtId="0" fontId="8" fillId="0" borderId="52" xfId="0" applyFont="1" applyBorder="1" applyAlignment="1">
      <alignment horizontal="center"/>
    </xf>
    <xf numFmtId="0" fontId="0" fillId="0" borderId="51" xfId="0" applyBorder="1"/>
    <xf numFmtId="0" fontId="0" fillId="0" borderId="52" xfId="0" applyBorder="1" applyAlignment="1">
      <alignment horizontal="center"/>
    </xf>
    <xf numFmtId="0" fontId="8" fillId="5" borderId="53" xfId="0" applyFont="1" applyFill="1" applyBorder="1"/>
    <xf numFmtId="0" fontId="8" fillId="5" borderId="54" xfId="0" applyFont="1" applyFill="1" applyBorder="1" applyAlignment="1">
      <alignment horizontal="center"/>
    </xf>
    <xf numFmtId="0" fontId="9" fillId="5" borderId="54" xfId="0" applyFont="1" applyFill="1" applyBorder="1" applyAlignment="1">
      <alignment horizontal="center"/>
    </xf>
    <xf numFmtId="0" fontId="7" fillId="4" borderId="21" xfId="0" applyFont="1" applyFill="1" applyBorder="1" applyAlignment="1">
      <alignment horizontal="center" vertical="center"/>
    </xf>
    <xf numFmtId="0" fontId="7" fillId="4" borderId="21" xfId="0" applyFont="1" applyFill="1" applyBorder="1" applyAlignment="1">
      <alignment horizontal="center" textRotation="90" wrapText="1"/>
    </xf>
    <xf numFmtId="0" fontId="7" fillId="4" borderId="11" xfId="0" applyFont="1" applyFill="1" applyBorder="1" applyAlignment="1">
      <alignment horizontal="center" vertical="center"/>
    </xf>
    <xf numFmtId="0" fontId="0" fillId="6" borderId="5" xfId="0" applyFill="1" applyBorder="1"/>
    <xf numFmtId="0" fontId="1" fillId="0" borderId="11" xfId="0" applyFont="1" applyBorder="1" applyAlignment="1">
      <alignment horizontal="center"/>
    </xf>
    <xf numFmtId="0" fontId="0" fillId="2" borderId="3" xfId="0" applyFill="1" applyBorder="1"/>
    <xf numFmtId="0" fontId="0" fillId="2" borderId="0" xfId="0" applyFill="1" applyBorder="1"/>
    <xf numFmtId="0" fontId="0" fillId="2" borderId="10" xfId="0" applyFill="1" applyBorder="1"/>
    <xf numFmtId="0" fontId="0" fillId="2" borderId="8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0" fontId="0" fillId="3" borderId="8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0" fontId="0" fillId="0" borderId="7" xfId="0" applyFont="1" applyBorder="1"/>
    <xf numFmtId="0" fontId="0" fillId="0" borderId="27" xfId="0" applyFont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472109</xdr:colOff>
      <xdr:row>22</xdr:row>
      <xdr:rowOff>66263</xdr:rowOff>
    </xdr:from>
    <xdr:to>
      <xdr:col>2</xdr:col>
      <xdr:colOff>588950</xdr:colOff>
      <xdr:row>22</xdr:row>
      <xdr:rowOff>158337</xdr:rowOff>
    </xdr:to>
    <xdr:grpSp>
      <xdr:nvGrpSpPr>
        <xdr:cNvPr id="2" name="Group 1"/>
        <xdr:cNvGrpSpPr/>
      </xdr:nvGrpSpPr>
      <xdr:grpSpPr>
        <a:xfrm>
          <a:off x="3479288" y="5631584"/>
          <a:ext cx="116841" cy="92074"/>
          <a:chOff x="0" y="2"/>
          <a:chExt cx="219914" cy="212139"/>
        </a:xfrm>
      </xdr:grpSpPr>
      <xdr:cxnSp macro="">
        <xdr:nvCxnSpPr>
          <xdr:cNvPr id="3" name="Straight Connector 2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4" name="Straight Connector 3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480391</xdr:colOff>
      <xdr:row>23</xdr:row>
      <xdr:rowOff>66261</xdr:rowOff>
    </xdr:from>
    <xdr:to>
      <xdr:col>2</xdr:col>
      <xdr:colOff>597232</xdr:colOff>
      <xdr:row>23</xdr:row>
      <xdr:rowOff>158335</xdr:rowOff>
    </xdr:to>
    <xdr:grpSp>
      <xdr:nvGrpSpPr>
        <xdr:cNvPr id="5" name="Group 4"/>
        <xdr:cNvGrpSpPr/>
      </xdr:nvGrpSpPr>
      <xdr:grpSpPr>
        <a:xfrm>
          <a:off x="3487570" y="5822082"/>
          <a:ext cx="116841" cy="92074"/>
          <a:chOff x="0" y="2"/>
          <a:chExt cx="219914" cy="212139"/>
        </a:xfrm>
      </xdr:grpSpPr>
      <xdr:cxnSp macro="">
        <xdr:nvCxnSpPr>
          <xdr:cNvPr id="6" name="Straight Connector 5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7" name="Straight Connector 6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289891</xdr:colOff>
      <xdr:row>26</xdr:row>
      <xdr:rowOff>57979</xdr:rowOff>
    </xdr:from>
    <xdr:to>
      <xdr:col>3</xdr:col>
      <xdr:colOff>406732</xdr:colOff>
      <xdr:row>26</xdr:row>
      <xdr:rowOff>150053</xdr:rowOff>
    </xdr:to>
    <xdr:grpSp>
      <xdr:nvGrpSpPr>
        <xdr:cNvPr id="8" name="Group 7"/>
        <xdr:cNvGrpSpPr/>
      </xdr:nvGrpSpPr>
      <xdr:grpSpPr>
        <a:xfrm>
          <a:off x="4059070" y="6385300"/>
          <a:ext cx="116841" cy="92074"/>
          <a:chOff x="0" y="2"/>
          <a:chExt cx="219914" cy="212139"/>
        </a:xfrm>
      </xdr:grpSpPr>
      <xdr:cxnSp macro="">
        <xdr:nvCxnSpPr>
          <xdr:cNvPr id="9" name="Straight Connector 8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Straight Connector 9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289891</xdr:colOff>
      <xdr:row>25</xdr:row>
      <xdr:rowOff>66263</xdr:rowOff>
    </xdr:from>
    <xdr:to>
      <xdr:col>3</xdr:col>
      <xdr:colOff>406732</xdr:colOff>
      <xdr:row>25</xdr:row>
      <xdr:rowOff>158337</xdr:rowOff>
    </xdr:to>
    <xdr:grpSp>
      <xdr:nvGrpSpPr>
        <xdr:cNvPr id="11" name="Group 10"/>
        <xdr:cNvGrpSpPr/>
      </xdr:nvGrpSpPr>
      <xdr:grpSpPr>
        <a:xfrm>
          <a:off x="4059070" y="6203084"/>
          <a:ext cx="116841" cy="92074"/>
          <a:chOff x="0" y="2"/>
          <a:chExt cx="219914" cy="212139"/>
        </a:xfrm>
      </xdr:grpSpPr>
      <xdr:cxnSp macro="">
        <xdr:nvCxnSpPr>
          <xdr:cNvPr id="12" name="Straight Connector 11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13" name="Straight Connector 12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621196</xdr:colOff>
      <xdr:row>24</xdr:row>
      <xdr:rowOff>66264</xdr:rowOff>
    </xdr:from>
    <xdr:to>
      <xdr:col>4</xdr:col>
      <xdr:colOff>738037</xdr:colOff>
      <xdr:row>24</xdr:row>
      <xdr:rowOff>158338</xdr:rowOff>
    </xdr:to>
    <xdr:grpSp>
      <xdr:nvGrpSpPr>
        <xdr:cNvPr id="14" name="Group 13"/>
        <xdr:cNvGrpSpPr/>
      </xdr:nvGrpSpPr>
      <xdr:grpSpPr>
        <a:xfrm>
          <a:off x="5533375" y="6012585"/>
          <a:ext cx="116841" cy="92074"/>
          <a:chOff x="0" y="2"/>
          <a:chExt cx="219914" cy="212139"/>
        </a:xfrm>
      </xdr:grpSpPr>
      <xdr:cxnSp macro="">
        <xdr:nvCxnSpPr>
          <xdr:cNvPr id="15" name="Straight Connector 14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16" name="Straight Connector 15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588065</xdr:colOff>
      <xdr:row>29</xdr:row>
      <xdr:rowOff>82828</xdr:rowOff>
    </xdr:from>
    <xdr:to>
      <xdr:col>4</xdr:col>
      <xdr:colOff>704906</xdr:colOff>
      <xdr:row>29</xdr:row>
      <xdr:rowOff>174902</xdr:rowOff>
    </xdr:to>
    <xdr:grpSp>
      <xdr:nvGrpSpPr>
        <xdr:cNvPr id="17" name="Group 16"/>
        <xdr:cNvGrpSpPr/>
      </xdr:nvGrpSpPr>
      <xdr:grpSpPr>
        <a:xfrm>
          <a:off x="5500244" y="6981649"/>
          <a:ext cx="116841" cy="92074"/>
          <a:chOff x="0" y="2"/>
          <a:chExt cx="219914" cy="212139"/>
        </a:xfrm>
      </xdr:grpSpPr>
      <xdr:cxnSp macro="">
        <xdr:nvCxnSpPr>
          <xdr:cNvPr id="18" name="Straight Connector 17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Straight Connector 18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339587</xdr:colOff>
      <xdr:row>28</xdr:row>
      <xdr:rowOff>82829</xdr:rowOff>
    </xdr:from>
    <xdr:to>
      <xdr:col>3</xdr:col>
      <xdr:colOff>456428</xdr:colOff>
      <xdr:row>28</xdr:row>
      <xdr:rowOff>174903</xdr:rowOff>
    </xdr:to>
    <xdr:grpSp>
      <xdr:nvGrpSpPr>
        <xdr:cNvPr id="20" name="Group 19"/>
        <xdr:cNvGrpSpPr/>
      </xdr:nvGrpSpPr>
      <xdr:grpSpPr>
        <a:xfrm>
          <a:off x="4108766" y="6791150"/>
          <a:ext cx="116841" cy="92074"/>
          <a:chOff x="0" y="2"/>
          <a:chExt cx="219914" cy="212139"/>
        </a:xfrm>
      </xdr:grpSpPr>
      <xdr:cxnSp macro="">
        <xdr:nvCxnSpPr>
          <xdr:cNvPr id="21" name="Straight Connector 20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22" name="Straight Connector 21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314739</xdr:colOff>
      <xdr:row>27</xdr:row>
      <xdr:rowOff>57983</xdr:rowOff>
    </xdr:from>
    <xdr:to>
      <xdr:col>3</xdr:col>
      <xdr:colOff>431580</xdr:colOff>
      <xdr:row>27</xdr:row>
      <xdr:rowOff>150057</xdr:rowOff>
    </xdr:to>
    <xdr:grpSp>
      <xdr:nvGrpSpPr>
        <xdr:cNvPr id="23" name="Group 22"/>
        <xdr:cNvGrpSpPr/>
      </xdr:nvGrpSpPr>
      <xdr:grpSpPr>
        <a:xfrm>
          <a:off x="4083918" y="6575804"/>
          <a:ext cx="116841" cy="92074"/>
          <a:chOff x="0" y="2"/>
          <a:chExt cx="219914" cy="212139"/>
        </a:xfrm>
      </xdr:grpSpPr>
      <xdr:cxnSp macro="">
        <xdr:nvCxnSpPr>
          <xdr:cNvPr id="24" name="Straight Connector 23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25" name="Straight Connector 24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417443</xdr:colOff>
      <xdr:row>32</xdr:row>
      <xdr:rowOff>44730</xdr:rowOff>
    </xdr:from>
    <xdr:to>
      <xdr:col>2</xdr:col>
      <xdr:colOff>534284</xdr:colOff>
      <xdr:row>32</xdr:row>
      <xdr:rowOff>136804</xdr:rowOff>
    </xdr:to>
    <xdr:grpSp>
      <xdr:nvGrpSpPr>
        <xdr:cNvPr id="26" name="Group 25"/>
        <xdr:cNvGrpSpPr/>
      </xdr:nvGrpSpPr>
      <xdr:grpSpPr>
        <a:xfrm>
          <a:off x="3424622" y="7515051"/>
          <a:ext cx="116841" cy="92074"/>
          <a:chOff x="0" y="2"/>
          <a:chExt cx="219914" cy="212139"/>
        </a:xfrm>
      </xdr:grpSpPr>
      <xdr:cxnSp macro="">
        <xdr:nvCxnSpPr>
          <xdr:cNvPr id="27" name="Straight Connector 26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28" name="Straight Connector 27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588065</xdr:colOff>
      <xdr:row>30</xdr:row>
      <xdr:rowOff>82826</xdr:rowOff>
    </xdr:from>
    <xdr:to>
      <xdr:col>4</xdr:col>
      <xdr:colOff>704906</xdr:colOff>
      <xdr:row>30</xdr:row>
      <xdr:rowOff>174900</xdr:rowOff>
    </xdr:to>
    <xdr:grpSp>
      <xdr:nvGrpSpPr>
        <xdr:cNvPr id="29" name="Group 28"/>
        <xdr:cNvGrpSpPr/>
      </xdr:nvGrpSpPr>
      <xdr:grpSpPr>
        <a:xfrm>
          <a:off x="5500244" y="7172147"/>
          <a:ext cx="116841" cy="92074"/>
          <a:chOff x="0" y="2"/>
          <a:chExt cx="219914" cy="212139"/>
        </a:xfrm>
      </xdr:grpSpPr>
      <xdr:cxnSp macro="">
        <xdr:nvCxnSpPr>
          <xdr:cNvPr id="30" name="Straight Connector 29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31" name="Straight Connector 30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563218</xdr:colOff>
      <xdr:row>31</xdr:row>
      <xdr:rowOff>74544</xdr:rowOff>
    </xdr:from>
    <xdr:to>
      <xdr:col>4</xdr:col>
      <xdr:colOff>680059</xdr:colOff>
      <xdr:row>31</xdr:row>
      <xdr:rowOff>166618</xdr:rowOff>
    </xdr:to>
    <xdr:grpSp>
      <xdr:nvGrpSpPr>
        <xdr:cNvPr id="32" name="Group 31"/>
        <xdr:cNvGrpSpPr/>
      </xdr:nvGrpSpPr>
      <xdr:grpSpPr>
        <a:xfrm>
          <a:off x="5475397" y="7354365"/>
          <a:ext cx="116841" cy="92074"/>
          <a:chOff x="0" y="2"/>
          <a:chExt cx="219914" cy="212139"/>
        </a:xfrm>
      </xdr:grpSpPr>
      <xdr:cxnSp macro="">
        <xdr:nvCxnSpPr>
          <xdr:cNvPr id="33" name="Straight Connector 32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34" name="Straight Connector 33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329647</xdr:colOff>
      <xdr:row>38</xdr:row>
      <xdr:rowOff>81173</xdr:rowOff>
    </xdr:from>
    <xdr:to>
      <xdr:col>3</xdr:col>
      <xdr:colOff>446488</xdr:colOff>
      <xdr:row>38</xdr:row>
      <xdr:rowOff>173247</xdr:rowOff>
    </xdr:to>
    <xdr:grpSp>
      <xdr:nvGrpSpPr>
        <xdr:cNvPr id="35" name="Group 34"/>
        <xdr:cNvGrpSpPr/>
      </xdr:nvGrpSpPr>
      <xdr:grpSpPr>
        <a:xfrm>
          <a:off x="4098826" y="8694494"/>
          <a:ext cx="116841" cy="92074"/>
          <a:chOff x="0" y="2"/>
          <a:chExt cx="219914" cy="212139"/>
        </a:xfrm>
      </xdr:grpSpPr>
      <xdr:cxnSp macro="">
        <xdr:nvCxnSpPr>
          <xdr:cNvPr id="36" name="Straight Connector 35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37" name="Straight Connector 36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589721</xdr:colOff>
      <xdr:row>37</xdr:row>
      <xdr:rowOff>92768</xdr:rowOff>
    </xdr:from>
    <xdr:to>
      <xdr:col>4</xdr:col>
      <xdr:colOff>706562</xdr:colOff>
      <xdr:row>37</xdr:row>
      <xdr:rowOff>184842</xdr:rowOff>
    </xdr:to>
    <xdr:grpSp>
      <xdr:nvGrpSpPr>
        <xdr:cNvPr id="38" name="Group 37"/>
        <xdr:cNvGrpSpPr/>
      </xdr:nvGrpSpPr>
      <xdr:grpSpPr>
        <a:xfrm>
          <a:off x="5501900" y="8515589"/>
          <a:ext cx="116841" cy="92074"/>
          <a:chOff x="0" y="2"/>
          <a:chExt cx="219914" cy="212139"/>
        </a:xfrm>
      </xdr:grpSpPr>
      <xdr:cxnSp macro="">
        <xdr:nvCxnSpPr>
          <xdr:cNvPr id="39" name="Straight Connector 38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40" name="Straight Connector 39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584751</xdr:colOff>
      <xdr:row>36</xdr:row>
      <xdr:rowOff>79516</xdr:rowOff>
    </xdr:from>
    <xdr:to>
      <xdr:col>4</xdr:col>
      <xdr:colOff>701592</xdr:colOff>
      <xdr:row>36</xdr:row>
      <xdr:rowOff>171590</xdr:rowOff>
    </xdr:to>
    <xdr:grpSp>
      <xdr:nvGrpSpPr>
        <xdr:cNvPr id="41" name="Group 40"/>
        <xdr:cNvGrpSpPr/>
      </xdr:nvGrpSpPr>
      <xdr:grpSpPr>
        <a:xfrm>
          <a:off x="5496930" y="8311837"/>
          <a:ext cx="116841" cy="92074"/>
          <a:chOff x="0" y="2"/>
          <a:chExt cx="219914" cy="212139"/>
        </a:xfrm>
      </xdr:grpSpPr>
      <xdr:cxnSp macro="">
        <xdr:nvCxnSpPr>
          <xdr:cNvPr id="42" name="Straight Connector 41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43" name="Straight Connector 42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314738</xdr:colOff>
      <xdr:row>35</xdr:row>
      <xdr:rowOff>49699</xdr:rowOff>
    </xdr:from>
    <xdr:to>
      <xdr:col>3</xdr:col>
      <xdr:colOff>431579</xdr:colOff>
      <xdr:row>35</xdr:row>
      <xdr:rowOff>141773</xdr:rowOff>
    </xdr:to>
    <xdr:grpSp>
      <xdr:nvGrpSpPr>
        <xdr:cNvPr id="44" name="Group 43"/>
        <xdr:cNvGrpSpPr/>
      </xdr:nvGrpSpPr>
      <xdr:grpSpPr>
        <a:xfrm>
          <a:off x="4083917" y="8091520"/>
          <a:ext cx="116841" cy="92074"/>
          <a:chOff x="0" y="2"/>
          <a:chExt cx="219914" cy="212139"/>
        </a:xfrm>
      </xdr:grpSpPr>
      <xdr:cxnSp macro="">
        <xdr:nvCxnSpPr>
          <xdr:cNvPr id="45" name="Straight Connector 44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46" name="Straight Connector 45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566530</xdr:colOff>
      <xdr:row>34</xdr:row>
      <xdr:rowOff>36448</xdr:rowOff>
    </xdr:from>
    <xdr:to>
      <xdr:col>4</xdr:col>
      <xdr:colOff>683371</xdr:colOff>
      <xdr:row>34</xdr:row>
      <xdr:rowOff>128522</xdr:rowOff>
    </xdr:to>
    <xdr:grpSp>
      <xdr:nvGrpSpPr>
        <xdr:cNvPr id="47" name="Group 46"/>
        <xdr:cNvGrpSpPr/>
      </xdr:nvGrpSpPr>
      <xdr:grpSpPr>
        <a:xfrm>
          <a:off x="5478709" y="7887769"/>
          <a:ext cx="116841" cy="92074"/>
          <a:chOff x="0" y="2"/>
          <a:chExt cx="219914" cy="212139"/>
        </a:xfrm>
      </xdr:grpSpPr>
      <xdr:cxnSp macro="">
        <xdr:nvCxnSpPr>
          <xdr:cNvPr id="48" name="Straight Connector 47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49" name="Straight Connector 48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571500</xdr:colOff>
      <xdr:row>39</xdr:row>
      <xdr:rowOff>66261</xdr:rowOff>
    </xdr:from>
    <xdr:to>
      <xdr:col>4</xdr:col>
      <xdr:colOff>688341</xdr:colOff>
      <xdr:row>39</xdr:row>
      <xdr:rowOff>158335</xdr:rowOff>
    </xdr:to>
    <xdr:grpSp>
      <xdr:nvGrpSpPr>
        <xdr:cNvPr id="50" name="Group 49"/>
        <xdr:cNvGrpSpPr/>
      </xdr:nvGrpSpPr>
      <xdr:grpSpPr>
        <a:xfrm>
          <a:off x="5483679" y="8870082"/>
          <a:ext cx="116841" cy="92074"/>
          <a:chOff x="0" y="2"/>
          <a:chExt cx="219914" cy="212139"/>
        </a:xfrm>
      </xdr:grpSpPr>
      <xdr:cxnSp macro="">
        <xdr:nvCxnSpPr>
          <xdr:cNvPr id="51" name="Straight Connector 50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52" name="Straight Connector 51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309770</xdr:colOff>
      <xdr:row>40</xdr:row>
      <xdr:rowOff>61291</xdr:rowOff>
    </xdr:from>
    <xdr:to>
      <xdr:col>3</xdr:col>
      <xdr:colOff>426611</xdr:colOff>
      <xdr:row>40</xdr:row>
      <xdr:rowOff>153365</xdr:rowOff>
    </xdr:to>
    <xdr:grpSp>
      <xdr:nvGrpSpPr>
        <xdr:cNvPr id="53" name="Group 52"/>
        <xdr:cNvGrpSpPr/>
      </xdr:nvGrpSpPr>
      <xdr:grpSpPr>
        <a:xfrm>
          <a:off x="4078949" y="9055612"/>
          <a:ext cx="116841" cy="92074"/>
          <a:chOff x="0" y="2"/>
          <a:chExt cx="219914" cy="212139"/>
        </a:xfrm>
      </xdr:grpSpPr>
      <xdr:cxnSp macro="">
        <xdr:nvCxnSpPr>
          <xdr:cNvPr id="54" name="Straight Connector 53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55" name="Straight Connector 54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395909</xdr:colOff>
      <xdr:row>41</xdr:row>
      <xdr:rowOff>64604</xdr:rowOff>
    </xdr:from>
    <xdr:to>
      <xdr:col>2</xdr:col>
      <xdr:colOff>512750</xdr:colOff>
      <xdr:row>41</xdr:row>
      <xdr:rowOff>156678</xdr:rowOff>
    </xdr:to>
    <xdr:grpSp>
      <xdr:nvGrpSpPr>
        <xdr:cNvPr id="56" name="Group 55"/>
        <xdr:cNvGrpSpPr/>
      </xdr:nvGrpSpPr>
      <xdr:grpSpPr>
        <a:xfrm>
          <a:off x="3403088" y="9249425"/>
          <a:ext cx="116841" cy="92074"/>
          <a:chOff x="0" y="2"/>
          <a:chExt cx="219914" cy="212139"/>
        </a:xfrm>
      </xdr:grpSpPr>
      <xdr:cxnSp macro="">
        <xdr:nvCxnSpPr>
          <xdr:cNvPr id="57" name="Straight Connector 56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58" name="Straight Connector 57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598004</xdr:colOff>
      <xdr:row>42</xdr:row>
      <xdr:rowOff>67918</xdr:rowOff>
    </xdr:from>
    <xdr:to>
      <xdr:col>4</xdr:col>
      <xdr:colOff>714845</xdr:colOff>
      <xdr:row>42</xdr:row>
      <xdr:rowOff>159992</xdr:rowOff>
    </xdr:to>
    <xdr:grpSp>
      <xdr:nvGrpSpPr>
        <xdr:cNvPr id="59" name="Group 58"/>
        <xdr:cNvGrpSpPr/>
      </xdr:nvGrpSpPr>
      <xdr:grpSpPr>
        <a:xfrm>
          <a:off x="5510183" y="9443239"/>
          <a:ext cx="116841" cy="92074"/>
          <a:chOff x="0" y="2"/>
          <a:chExt cx="219914" cy="212139"/>
        </a:xfrm>
      </xdr:grpSpPr>
      <xdr:cxnSp macro="">
        <xdr:nvCxnSpPr>
          <xdr:cNvPr id="60" name="Straight Connector 59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61" name="Straight Connector 60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593035</xdr:colOff>
      <xdr:row>44</xdr:row>
      <xdr:rowOff>62947</xdr:rowOff>
    </xdr:from>
    <xdr:to>
      <xdr:col>4</xdr:col>
      <xdr:colOff>709876</xdr:colOff>
      <xdr:row>44</xdr:row>
      <xdr:rowOff>155021</xdr:rowOff>
    </xdr:to>
    <xdr:grpSp>
      <xdr:nvGrpSpPr>
        <xdr:cNvPr id="62" name="Group 61"/>
        <xdr:cNvGrpSpPr/>
      </xdr:nvGrpSpPr>
      <xdr:grpSpPr>
        <a:xfrm>
          <a:off x="5505214" y="9819268"/>
          <a:ext cx="116841" cy="92074"/>
          <a:chOff x="0" y="2"/>
          <a:chExt cx="219914" cy="212139"/>
        </a:xfrm>
      </xdr:grpSpPr>
      <xdr:cxnSp macro="">
        <xdr:nvCxnSpPr>
          <xdr:cNvPr id="63" name="Straight Connector 62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64" name="Straight Connector 63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604630</xdr:colOff>
      <xdr:row>45</xdr:row>
      <xdr:rowOff>107674</xdr:rowOff>
    </xdr:from>
    <xdr:to>
      <xdr:col>4</xdr:col>
      <xdr:colOff>721471</xdr:colOff>
      <xdr:row>46</xdr:row>
      <xdr:rowOff>965</xdr:rowOff>
    </xdr:to>
    <xdr:grpSp>
      <xdr:nvGrpSpPr>
        <xdr:cNvPr id="65" name="Group 64"/>
        <xdr:cNvGrpSpPr/>
      </xdr:nvGrpSpPr>
      <xdr:grpSpPr>
        <a:xfrm>
          <a:off x="5516809" y="10054495"/>
          <a:ext cx="116841" cy="83791"/>
          <a:chOff x="0" y="2"/>
          <a:chExt cx="219914" cy="212139"/>
        </a:xfrm>
      </xdr:grpSpPr>
      <xdr:cxnSp macro="">
        <xdr:nvCxnSpPr>
          <xdr:cNvPr id="66" name="Straight Connector 65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67" name="Straight Connector 66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596348</xdr:colOff>
      <xdr:row>47</xdr:row>
      <xdr:rowOff>66261</xdr:rowOff>
    </xdr:from>
    <xdr:to>
      <xdr:col>4</xdr:col>
      <xdr:colOff>713189</xdr:colOff>
      <xdr:row>47</xdr:row>
      <xdr:rowOff>158335</xdr:rowOff>
    </xdr:to>
    <xdr:grpSp>
      <xdr:nvGrpSpPr>
        <xdr:cNvPr id="68" name="Group 67"/>
        <xdr:cNvGrpSpPr/>
      </xdr:nvGrpSpPr>
      <xdr:grpSpPr>
        <a:xfrm>
          <a:off x="5508527" y="10394082"/>
          <a:ext cx="116841" cy="92074"/>
          <a:chOff x="0" y="2"/>
          <a:chExt cx="219914" cy="212139"/>
        </a:xfrm>
      </xdr:grpSpPr>
      <xdr:cxnSp macro="">
        <xdr:nvCxnSpPr>
          <xdr:cNvPr id="69" name="Straight Connector 68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70" name="Straight Connector 69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583095</xdr:colOff>
      <xdr:row>49</xdr:row>
      <xdr:rowOff>36443</xdr:rowOff>
    </xdr:from>
    <xdr:to>
      <xdr:col>4</xdr:col>
      <xdr:colOff>699936</xdr:colOff>
      <xdr:row>49</xdr:row>
      <xdr:rowOff>128517</xdr:rowOff>
    </xdr:to>
    <xdr:grpSp>
      <xdr:nvGrpSpPr>
        <xdr:cNvPr id="71" name="Group 70"/>
        <xdr:cNvGrpSpPr/>
      </xdr:nvGrpSpPr>
      <xdr:grpSpPr>
        <a:xfrm>
          <a:off x="5495274" y="10745264"/>
          <a:ext cx="116841" cy="92074"/>
          <a:chOff x="0" y="2"/>
          <a:chExt cx="219914" cy="212139"/>
        </a:xfrm>
      </xdr:grpSpPr>
      <xdr:cxnSp macro="">
        <xdr:nvCxnSpPr>
          <xdr:cNvPr id="72" name="Straight Connector 71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73" name="Straight Connector 72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329648</xdr:colOff>
      <xdr:row>46</xdr:row>
      <xdr:rowOff>56321</xdr:rowOff>
    </xdr:from>
    <xdr:to>
      <xdr:col>3</xdr:col>
      <xdr:colOff>446489</xdr:colOff>
      <xdr:row>46</xdr:row>
      <xdr:rowOff>148395</xdr:rowOff>
    </xdr:to>
    <xdr:grpSp>
      <xdr:nvGrpSpPr>
        <xdr:cNvPr id="74" name="Group 73"/>
        <xdr:cNvGrpSpPr/>
      </xdr:nvGrpSpPr>
      <xdr:grpSpPr>
        <a:xfrm>
          <a:off x="4098827" y="10193642"/>
          <a:ext cx="116841" cy="92074"/>
          <a:chOff x="0" y="2"/>
          <a:chExt cx="219914" cy="212139"/>
        </a:xfrm>
      </xdr:grpSpPr>
      <xdr:cxnSp macro="">
        <xdr:nvCxnSpPr>
          <xdr:cNvPr id="75" name="Straight Connector 74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76" name="Straight Connector 75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349526</xdr:colOff>
      <xdr:row>50</xdr:row>
      <xdr:rowOff>84483</xdr:rowOff>
    </xdr:from>
    <xdr:to>
      <xdr:col>3</xdr:col>
      <xdr:colOff>466367</xdr:colOff>
      <xdr:row>50</xdr:row>
      <xdr:rowOff>176557</xdr:rowOff>
    </xdr:to>
    <xdr:grpSp>
      <xdr:nvGrpSpPr>
        <xdr:cNvPr id="77" name="Group 76"/>
        <xdr:cNvGrpSpPr/>
      </xdr:nvGrpSpPr>
      <xdr:grpSpPr>
        <a:xfrm>
          <a:off x="4118705" y="10983804"/>
          <a:ext cx="116841" cy="92074"/>
          <a:chOff x="0" y="2"/>
          <a:chExt cx="219914" cy="212139"/>
        </a:xfrm>
      </xdr:grpSpPr>
      <xdr:cxnSp macro="">
        <xdr:nvCxnSpPr>
          <xdr:cNvPr id="78" name="Straight Connector 77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79" name="Straight Connector 78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579782</xdr:colOff>
      <xdr:row>48</xdr:row>
      <xdr:rowOff>57978</xdr:rowOff>
    </xdr:from>
    <xdr:to>
      <xdr:col>4</xdr:col>
      <xdr:colOff>696623</xdr:colOff>
      <xdr:row>48</xdr:row>
      <xdr:rowOff>150052</xdr:rowOff>
    </xdr:to>
    <xdr:grpSp>
      <xdr:nvGrpSpPr>
        <xdr:cNvPr id="80" name="Group 79"/>
        <xdr:cNvGrpSpPr/>
      </xdr:nvGrpSpPr>
      <xdr:grpSpPr>
        <a:xfrm>
          <a:off x="5491961" y="10576299"/>
          <a:ext cx="116841" cy="92074"/>
          <a:chOff x="0" y="2"/>
          <a:chExt cx="219914" cy="212139"/>
        </a:xfrm>
      </xdr:grpSpPr>
      <xdr:cxnSp macro="">
        <xdr:nvCxnSpPr>
          <xdr:cNvPr id="81" name="Straight Connector 80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82" name="Straight Connector 81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319708</xdr:colOff>
      <xdr:row>51</xdr:row>
      <xdr:rowOff>96078</xdr:rowOff>
    </xdr:from>
    <xdr:to>
      <xdr:col>3</xdr:col>
      <xdr:colOff>436549</xdr:colOff>
      <xdr:row>51</xdr:row>
      <xdr:rowOff>188152</xdr:rowOff>
    </xdr:to>
    <xdr:grpSp>
      <xdr:nvGrpSpPr>
        <xdr:cNvPr id="83" name="Group 82"/>
        <xdr:cNvGrpSpPr/>
      </xdr:nvGrpSpPr>
      <xdr:grpSpPr>
        <a:xfrm>
          <a:off x="4088887" y="11185899"/>
          <a:ext cx="116841" cy="92074"/>
          <a:chOff x="0" y="2"/>
          <a:chExt cx="219914" cy="212139"/>
        </a:xfrm>
      </xdr:grpSpPr>
      <xdr:cxnSp macro="">
        <xdr:nvCxnSpPr>
          <xdr:cNvPr id="84" name="Straight Connector 83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85" name="Straight Connector 84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298173</xdr:colOff>
      <xdr:row>56</xdr:row>
      <xdr:rowOff>82827</xdr:rowOff>
    </xdr:from>
    <xdr:to>
      <xdr:col>3</xdr:col>
      <xdr:colOff>415014</xdr:colOff>
      <xdr:row>56</xdr:row>
      <xdr:rowOff>174901</xdr:rowOff>
    </xdr:to>
    <xdr:grpSp>
      <xdr:nvGrpSpPr>
        <xdr:cNvPr id="86" name="Group 85"/>
        <xdr:cNvGrpSpPr/>
      </xdr:nvGrpSpPr>
      <xdr:grpSpPr>
        <a:xfrm>
          <a:off x="4067352" y="12125148"/>
          <a:ext cx="116841" cy="92074"/>
          <a:chOff x="0" y="2"/>
          <a:chExt cx="219914" cy="212139"/>
        </a:xfrm>
      </xdr:grpSpPr>
      <xdr:cxnSp macro="">
        <xdr:nvCxnSpPr>
          <xdr:cNvPr id="87" name="Straight Connector 86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88" name="Straight Connector 87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359465</xdr:colOff>
      <xdr:row>53</xdr:row>
      <xdr:rowOff>69574</xdr:rowOff>
    </xdr:from>
    <xdr:to>
      <xdr:col>3</xdr:col>
      <xdr:colOff>476306</xdr:colOff>
      <xdr:row>53</xdr:row>
      <xdr:rowOff>161648</xdr:rowOff>
    </xdr:to>
    <xdr:grpSp>
      <xdr:nvGrpSpPr>
        <xdr:cNvPr id="89" name="Group 88"/>
        <xdr:cNvGrpSpPr/>
      </xdr:nvGrpSpPr>
      <xdr:grpSpPr>
        <a:xfrm>
          <a:off x="4128644" y="11540395"/>
          <a:ext cx="116841" cy="92074"/>
          <a:chOff x="0" y="2"/>
          <a:chExt cx="219914" cy="212139"/>
        </a:xfrm>
      </xdr:grpSpPr>
      <xdr:cxnSp macro="">
        <xdr:nvCxnSpPr>
          <xdr:cNvPr id="90" name="Straight Connector 89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91" name="Straight Connector 90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304800</xdr:colOff>
      <xdr:row>55</xdr:row>
      <xdr:rowOff>39757</xdr:rowOff>
    </xdr:from>
    <xdr:to>
      <xdr:col>3</xdr:col>
      <xdr:colOff>421641</xdr:colOff>
      <xdr:row>55</xdr:row>
      <xdr:rowOff>131831</xdr:rowOff>
    </xdr:to>
    <xdr:grpSp>
      <xdr:nvGrpSpPr>
        <xdr:cNvPr id="92" name="Group 91"/>
        <xdr:cNvGrpSpPr/>
      </xdr:nvGrpSpPr>
      <xdr:grpSpPr>
        <a:xfrm>
          <a:off x="4073979" y="11891578"/>
          <a:ext cx="116841" cy="92074"/>
          <a:chOff x="0" y="2"/>
          <a:chExt cx="219914" cy="212139"/>
        </a:xfrm>
      </xdr:grpSpPr>
      <xdr:cxnSp macro="">
        <xdr:nvCxnSpPr>
          <xdr:cNvPr id="93" name="Straight Connector 92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94" name="Straight Connector 93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581439</xdr:colOff>
      <xdr:row>54</xdr:row>
      <xdr:rowOff>67918</xdr:rowOff>
    </xdr:from>
    <xdr:to>
      <xdr:col>4</xdr:col>
      <xdr:colOff>698280</xdr:colOff>
      <xdr:row>54</xdr:row>
      <xdr:rowOff>159992</xdr:rowOff>
    </xdr:to>
    <xdr:grpSp>
      <xdr:nvGrpSpPr>
        <xdr:cNvPr id="95" name="Group 94"/>
        <xdr:cNvGrpSpPr/>
      </xdr:nvGrpSpPr>
      <xdr:grpSpPr>
        <a:xfrm>
          <a:off x="5493618" y="11729239"/>
          <a:ext cx="116841" cy="92074"/>
          <a:chOff x="0" y="2"/>
          <a:chExt cx="219914" cy="212139"/>
        </a:xfrm>
      </xdr:grpSpPr>
      <xdr:cxnSp macro="">
        <xdr:nvCxnSpPr>
          <xdr:cNvPr id="96" name="Straight Connector 95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97" name="Straight Connector 96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568187</xdr:colOff>
      <xdr:row>52</xdr:row>
      <xdr:rowOff>54666</xdr:rowOff>
    </xdr:from>
    <xdr:to>
      <xdr:col>4</xdr:col>
      <xdr:colOff>685028</xdr:colOff>
      <xdr:row>52</xdr:row>
      <xdr:rowOff>146740</xdr:rowOff>
    </xdr:to>
    <xdr:grpSp>
      <xdr:nvGrpSpPr>
        <xdr:cNvPr id="98" name="Group 97"/>
        <xdr:cNvGrpSpPr/>
      </xdr:nvGrpSpPr>
      <xdr:grpSpPr>
        <a:xfrm>
          <a:off x="5480366" y="11334987"/>
          <a:ext cx="116841" cy="92074"/>
          <a:chOff x="0" y="2"/>
          <a:chExt cx="219914" cy="212139"/>
        </a:xfrm>
      </xdr:grpSpPr>
      <xdr:cxnSp macro="">
        <xdr:nvCxnSpPr>
          <xdr:cNvPr id="99" name="Straight Connector 98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100" name="Straight Connector 99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417442</xdr:colOff>
      <xdr:row>57</xdr:row>
      <xdr:rowOff>69575</xdr:rowOff>
    </xdr:from>
    <xdr:to>
      <xdr:col>2</xdr:col>
      <xdr:colOff>534283</xdr:colOff>
      <xdr:row>57</xdr:row>
      <xdr:rowOff>161649</xdr:rowOff>
    </xdr:to>
    <xdr:grpSp>
      <xdr:nvGrpSpPr>
        <xdr:cNvPr id="101" name="Group 100"/>
        <xdr:cNvGrpSpPr/>
      </xdr:nvGrpSpPr>
      <xdr:grpSpPr>
        <a:xfrm>
          <a:off x="3424621" y="12302396"/>
          <a:ext cx="116841" cy="92074"/>
          <a:chOff x="0" y="2"/>
          <a:chExt cx="219914" cy="212139"/>
        </a:xfrm>
      </xdr:grpSpPr>
      <xdr:cxnSp macro="">
        <xdr:nvCxnSpPr>
          <xdr:cNvPr id="102" name="Straight Connector 101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103" name="Straight Connector 102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611255</xdr:colOff>
      <xdr:row>64</xdr:row>
      <xdr:rowOff>72887</xdr:rowOff>
    </xdr:from>
    <xdr:to>
      <xdr:col>4</xdr:col>
      <xdr:colOff>728096</xdr:colOff>
      <xdr:row>64</xdr:row>
      <xdr:rowOff>164961</xdr:rowOff>
    </xdr:to>
    <xdr:grpSp>
      <xdr:nvGrpSpPr>
        <xdr:cNvPr id="104" name="Group 103"/>
        <xdr:cNvGrpSpPr/>
      </xdr:nvGrpSpPr>
      <xdr:grpSpPr>
        <a:xfrm>
          <a:off x="5523434" y="13639208"/>
          <a:ext cx="116841" cy="92074"/>
          <a:chOff x="0" y="2"/>
          <a:chExt cx="219914" cy="212139"/>
        </a:xfrm>
      </xdr:grpSpPr>
      <xdr:cxnSp macro="">
        <xdr:nvCxnSpPr>
          <xdr:cNvPr id="105" name="Straight Connector 104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106" name="Straight Connector 105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341242</xdr:colOff>
      <xdr:row>63</xdr:row>
      <xdr:rowOff>84484</xdr:rowOff>
    </xdr:from>
    <xdr:to>
      <xdr:col>3</xdr:col>
      <xdr:colOff>458083</xdr:colOff>
      <xdr:row>63</xdr:row>
      <xdr:rowOff>176558</xdr:rowOff>
    </xdr:to>
    <xdr:grpSp>
      <xdr:nvGrpSpPr>
        <xdr:cNvPr id="107" name="Group 106"/>
        <xdr:cNvGrpSpPr/>
      </xdr:nvGrpSpPr>
      <xdr:grpSpPr>
        <a:xfrm>
          <a:off x="4110421" y="13460305"/>
          <a:ext cx="116841" cy="92074"/>
          <a:chOff x="0" y="2"/>
          <a:chExt cx="219914" cy="212139"/>
        </a:xfrm>
      </xdr:grpSpPr>
      <xdr:cxnSp macro="">
        <xdr:nvCxnSpPr>
          <xdr:cNvPr id="108" name="Straight Connector 107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109" name="Straight Connector 108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593033</xdr:colOff>
      <xdr:row>62</xdr:row>
      <xdr:rowOff>38102</xdr:rowOff>
    </xdr:from>
    <xdr:to>
      <xdr:col>4</xdr:col>
      <xdr:colOff>709874</xdr:colOff>
      <xdr:row>62</xdr:row>
      <xdr:rowOff>130176</xdr:rowOff>
    </xdr:to>
    <xdr:grpSp>
      <xdr:nvGrpSpPr>
        <xdr:cNvPr id="110" name="Group 109"/>
        <xdr:cNvGrpSpPr/>
      </xdr:nvGrpSpPr>
      <xdr:grpSpPr>
        <a:xfrm>
          <a:off x="5505212" y="13223423"/>
          <a:ext cx="116841" cy="92074"/>
          <a:chOff x="0" y="2"/>
          <a:chExt cx="219914" cy="212139"/>
        </a:xfrm>
      </xdr:grpSpPr>
      <xdr:cxnSp macro="">
        <xdr:nvCxnSpPr>
          <xdr:cNvPr id="111" name="Straight Connector 110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112" name="Straight Connector 111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306455</xdr:colOff>
      <xdr:row>61</xdr:row>
      <xdr:rowOff>82826</xdr:rowOff>
    </xdr:from>
    <xdr:to>
      <xdr:col>3</xdr:col>
      <xdr:colOff>423296</xdr:colOff>
      <xdr:row>61</xdr:row>
      <xdr:rowOff>174900</xdr:rowOff>
    </xdr:to>
    <xdr:grpSp>
      <xdr:nvGrpSpPr>
        <xdr:cNvPr id="113" name="Group 112"/>
        <xdr:cNvGrpSpPr/>
      </xdr:nvGrpSpPr>
      <xdr:grpSpPr>
        <a:xfrm>
          <a:off x="4075634" y="13077647"/>
          <a:ext cx="116841" cy="92074"/>
          <a:chOff x="0" y="2"/>
          <a:chExt cx="219914" cy="212139"/>
        </a:xfrm>
      </xdr:grpSpPr>
      <xdr:cxnSp macro="">
        <xdr:nvCxnSpPr>
          <xdr:cNvPr id="114" name="Straight Connector 113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115" name="Straight Connector 114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364435</xdr:colOff>
      <xdr:row>66</xdr:row>
      <xdr:rowOff>66261</xdr:rowOff>
    </xdr:from>
    <xdr:to>
      <xdr:col>3</xdr:col>
      <xdr:colOff>481276</xdr:colOff>
      <xdr:row>66</xdr:row>
      <xdr:rowOff>158335</xdr:rowOff>
    </xdr:to>
    <xdr:grpSp>
      <xdr:nvGrpSpPr>
        <xdr:cNvPr id="116" name="Group 115"/>
        <xdr:cNvGrpSpPr/>
      </xdr:nvGrpSpPr>
      <xdr:grpSpPr>
        <a:xfrm>
          <a:off x="4133614" y="14013582"/>
          <a:ext cx="116841" cy="92074"/>
          <a:chOff x="0" y="2"/>
          <a:chExt cx="219914" cy="212139"/>
        </a:xfrm>
      </xdr:grpSpPr>
      <xdr:cxnSp macro="">
        <xdr:nvCxnSpPr>
          <xdr:cNvPr id="117" name="Straight Connector 116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118" name="Straight Connector 117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616227</xdr:colOff>
      <xdr:row>65</xdr:row>
      <xdr:rowOff>86139</xdr:rowOff>
    </xdr:from>
    <xdr:to>
      <xdr:col>4</xdr:col>
      <xdr:colOff>733068</xdr:colOff>
      <xdr:row>65</xdr:row>
      <xdr:rowOff>178213</xdr:rowOff>
    </xdr:to>
    <xdr:grpSp>
      <xdr:nvGrpSpPr>
        <xdr:cNvPr id="119" name="Group 118"/>
        <xdr:cNvGrpSpPr/>
      </xdr:nvGrpSpPr>
      <xdr:grpSpPr>
        <a:xfrm>
          <a:off x="5528406" y="13842960"/>
          <a:ext cx="116841" cy="92074"/>
          <a:chOff x="0" y="2"/>
          <a:chExt cx="219914" cy="212139"/>
        </a:xfrm>
      </xdr:grpSpPr>
      <xdr:cxnSp macro="">
        <xdr:nvCxnSpPr>
          <xdr:cNvPr id="120" name="Straight Connector 119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121" name="Straight Connector 120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594691</xdr:colOff>
      <xdr:row>68</xdr:row>
      <xdr:rowOff>72886</xdr:rowOff>
    </xdr:from>
    <xdr:to>
      <xdr:col>4</xdr:col>
      <xdr:colOff>711532</xdr:colOff>
      <xdr:row>68</xdr:row>
      <xdr:rowOff>164960</xdr:rowOff>
    </xdr:to>
    <xdr:grpSp>
      <xdr:nvGrpSpPr>
        <xdr:cNvPr id="122" name="Group 121"/>
        <xdr:cNvGrpSpPr/>
      </xdr:nvGrpSpPr>
      <xdr:grpSpPr>
        <a:xfrm>
          <a:off x="5506870" y="14591707"/>
          <a:ext cx="116841" cy="92074"/>
          <a:chOff x="0" y="2"/>
          <a:chExt cx="219914" cy="212139"/>
        </a:xfrm>
      </xdr:grpSpPr>
      <xdr:cxnSp macro="">
        <xdr:nvCxnSpPr>
          <xdr:cNvPr id="123" name="Straight Connector 122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124" name="Straight Connector 123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5</xdr:col>
      <xdr:colOff>256761</xdr:colOff>
      <xdr:row>67</xdr:row>
      <xdr:rowOff>66261</xdr:rowOff>
    </xdr:from>
    <xdr:to>
      <xdr:col>5</xdr:col>
      <xdr:colOff>373602</xdr:colOff>
      <xdr:row>67</xdr:row>
      <xdr:rowOff>158335</xdr:rowOff>
    </xdr:to>
    <xdr:grpSp>
      <xdr:nvGrpSpPr>
        <xdr:cNvPr id="125" name="Group 124"/>
        <xdr:cNvGrpSpPr/>
      </xdr:nvGrpSpPr>
      <xdr:grpSpPr>
        <a:xfrm>
          <a:off x="5930940" y="14299332"/>
          <a:ext cx="116841" cy="92074"/>
          <a:chOff x="0" y="2"/>
          <a:chExt cx="219914" cy="212139"/>
        </a:xfrm>
      </xdr:grpSpPr>
      <xdr:cxnSp macro="">
        <xdr:nvCxnSpPr>
          <xdr:cNvPr id="126" name="Straight Connector 125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127" name="Straight Connector 126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616226</xdr:colOff>
      <xdr:row>69</xdr:row>
      <xdr:rowOff>94422</xdr:rowOff>
    </xdr:from>
    <xdr:to>
      <xdr:col>4</xdr:col>
      <xdr:colOff>733067</xdr:colOff>
      <xdr:row>69</xdr:row>
      <xdr:rowOff>186496</xdr:rowOff>
    </xdr:to>
    <xdr:grpSp>
      <xdr:nvGrpSpPr>
        <xdr:cNvPr id="128" name="Group 127"/>
        <xdr:cNvGrpSpPr/>
      </xdr:nvGrpSpPr>
      <xdr:grpSpPr>
        <a:xfrm>
          <a:off x="5528405" y="14803743"/>
          <a:ext cx="116841" cy="92074"/>
          <a:chOff x="0" y="2"/>
          <a:chExt cx="219914" cy="212139"/>
        </a:xfrm>
      </xdr:grpSpPr>
      <xdr:cxnSp macro="">
        <xdr:nvCxnSpPr>
          <xdr:cNvPr id="129" name="Straight Connector 128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130" name="Straight Connector 129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321365</xdr:colOff>
      <xdr:row>70</xdr:row>
      <xdr:rowOff>64605</xdr:rowOff>
    </xdr:from>
    <xdr:to>
      <xdr:col>3</xdr:col>
      <xdr:colOff>438206</xdr:colOff>
      <xdr:row>70</xdr:row>
      <xdr:rowOff>156679</xdr:rowOff>
    </xdr:to>
    <xdr:grpSp>
      <xdr:nvGrpSpPr>
        <xdr:cNvPr id="131" name="Group 130"/>
        <xdr:cNvGrpSpPr/>
      </xdr:nvGrpSpPr>
      <xdr:grpSpPr>
        <a:xfrm>
          <a:off x="4090544" y="14964426"/>
          <a:ext cx="116841" cy="92074"/>
          <a:chOff x="0" y="2"/>
          <a:chExt cx="219914" cy="212139"/>
        </a:xfrm>
      </xdr:grpSpPr>
      <xdr:cxnSp macro="">
        <xdr:nvCxnSpPr>
          <xdr:cNvPr id="132" name="Straight Connector 131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133" name="Straight Connector 132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598005</xdr:colOff>
      <xdr:row>71</xdr:row>
      <xdr:rowOff>76200</xdr:rowOff>
    </xdr:from>
    <xdr:to>
      <xdr:col>4</xdr:col>
      <xdr:colOff>714846</xdr:colOff>
      <xdr:row>71</xdr:row>
      <xdr:rowOff>168274</xdr:rowOff>
    </xdr:to>
    <xdr:grpSp>
      <xdr:nvGrpSpPr>
        <xdr:cNvPr id="134" name="Group 133"/>
        <xdr:cNvGrpSpPr/>
      </xdr:nvGrpSpPr>
      <xdr:grpSpPr>
        <a:xfrm>
          <a:off x="5510184" y="15166521"/>
          <a:ext cx="116841" cy="92074"/>
          <a:chOff x="0" y="2"/>
          <a:chExt cx="219914" cy="212139"/>
        </a:xfrm>
      </xdr:grpSpPr>
      <xdr:cxnSp macro="">
        <xdr:nvCxnSpPr>
          <xdr:cNvPr id="135" name="Straight Connector 134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136" name="Straight Connector 135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344557</xdr:colOff>
      <xdr:row>72</xdr:row>
      <xdr:rowOff>46383</xdr:rowOff>
    </xdr:from>
    <xdr:to>
      <xdr:col>3</xdr:col>
      <xdr:colOff>461398</xdr:colOff>
      <xdr:row>72</xdr:row>
      <xdr:rowOff>138457</xdr:rowOff>
    </xdr:to>
    <xdr:grpSp>
      <xdr:nvGrpSpPr>
        <xdr:cNvPr id="137" name="Group 136"/>
        <xdr:cNvGrpSpPr/>
      </xdr:nvGrpSpPr>
      <xdr:grpSpPr>
        <a:xfrm>
          <a:off x="4113736" y="15327204"/>
          <a:ext cx="116841" cy="92074"/>
          <a:chOff x="0" y="2"/>
          <a:chExt cx="219914" cy="212139"/>
        </a:xfrm>
      </xdr:grpSpPr>
      <xdr:cxnSp macro="">
        <xdr:nvCxnSpPr>
          <xdr:cNvPr id="138" name="Straight Connector 137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139" name="Straight Connector 138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571501</xdr:colOff>
      <xdr:row>77</xdr:row>
      <xdr:rowOff>82827</xdr:rowOff>
    </xdr:from>
    <xdr:to>
      <xdr:col>4</xdr:col>
      <xdr:colOff>688342</xdr:colOff>
      <xdr:row>77</xdr:row>
      <xdr:rowOff>174901</xdr:rowOff>
    </xdr:to>
    <xdr:grpSp>
      <xdr:nvGrpSpPr>
        <xdr:cNvPr id="140" name="Group 139"/>
        <xdr:cNvGrpSpPr/>
      </xdr:nvGrpSpPr>
      <xdr:grpSpPr>
        <a:xfrm>
          <a:off x="5483680" y="16316148"/>
          <a:ext cx="116841" cy="92074"/>
          <a:chOff x="0" y="2"/>
          <a:chExt cx="219914" cy="212139"/>
        </a:xfrm>
      </xdr:grpSpPr>
      <xdr:cxnSp macro="">
        <xdr:nvCxnSpPr>
          <xdr:cNvPr id="141" name="Straight Connector 140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142" name="Straight Connector 141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574813</xdr:colOff>
      <xdr:row>73</xdr:row>
      <xdr:rowOff>53010</xdr:rowOff>
    </xdr:from>
    <xdr:to>
      <xdr:col>4</xdr:col>
      <xdr:colOff>691654</xdr:colOff>
      <xdr:row>73</xdr:row>
      <xdr:rowOff>145084</xdr:rowOff>
    </xdr:to>
    <xdr:grpSp>
      <xdr:nvGrpSpPr>
        <xdr:cNvPr id="143" name="Group 142"/>
        <xdr:cNvGrpSpPr/>
      </xdr:nvGrpSpPr>
      <xdr:grpSpPr>
        <a:xfrm>
          <a:off x="5486992" y="15524331"/>
          <a:ext cx="116841" cy="92074"/>
          <a:chOff x="0" y="2"/>
          <a:chExt cx="219914" cy="212139"/>
        </a:xfrm>
      </xdr:grpSpPr>
      <xdr:cxnSp macro="">
        <xdr:nvCxnSpPr>
          <xdr:cNvPr id="144" name="Straight Connector 143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145" name="Straight Connector 144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594692</xdr:colOff>
      <xdr:row>74</xdr:row>
      <xdr:rowOff>72887</xdr:rowOff>
    </xdr:from>
    <xdr:to>
      <xdr:col>4</xdr:col>
      <xdr:colOff>711533</xdr:colOff>
      <xdr:row>74</xdr:row>
      <xdr:rowOff>164961</xdr:rowOff>
    </xdr:to>
    <xdr:grpSp>
      <xdr:nvGrpSpPr>
        <xdr:cNvPr id="146" name="Group 145"/>
        <xdr:cNvGrpSpPr/>
      </xdr:nvGrpSpPr>
      <xdr:grpSpPr>
        <a:xfrm>
          <a:off x="5506871" y="15734708"/>
          <a:ext cx="116841" cy="92074"/>
          <a:chOff x="0" y="2"/>
          <a:chExt cx="219914" cy="212139"/>
        </a:xfrm>
      </xdr:grpSpPr>
      <xdr:cxnSp macro="">
        <xdr:nvCxnSpPr>
          <xdr:cNvPr id="147" name="Straight Connector 146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148" name="Straight Connector 147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308114</xdr:colOff>
      <xdr:row>75</xdr:row>
      <xdr:rowOff>76201</xdr:rowOff>
    </xdr:from>
    <xdr:to>
      <xdr:col>3</xdr:col>
      <xdr:colOff>424955</xdr:colOff>
      <xdr:row>75</xdr:row>
      <xdr:rowOff>168275</xdr:rowOff>
    </xdr:to>
    <xdr:grpSp>
      <xdr:nvGrpSpPr>
        <xdr:cNvPr id="149" name="Group 148"/>
        <xdr:cNvGrpSpPr/>
      </xdr:nvGrpSpPr>
      <xdr:grpSpPr>
        <a:xfrm>
          <a:off x="4077293" y="15928522"/>
          <a:ext cx="116841" cy="92074"/>
          <a:chOff x="0" y="2"/>
          <a:chExt cx="219914" cy="212139"/>
        </a:xfrm>
      </xdr:grpSpPr>
      <xdr:cxnSp macro="">
        <xdr:nvCxnSpPr>
          <xdr:cNvPr id="150" name="Straight Connector 149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151" name="Straight Connector 150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559904</xdr:colOff>
      <xdr:row>76</xdr:row>
      <xdr:rowOff>71232</xdr:rowOff>
    </xdr:from>
    <xdr:to>
      <xdr:col>4</xdr:col>
      <xdr:colOff>676745</xdr:colOff>
      <xdr:row>76</xdr:row>
      <xdr:rowOff>163306</xdr:rowOff>
    </xdr:to>
    <xdr:grpSp>
      <xdr:nvGrpSpPr>
        <xdr:cNvPr id="152" name="Group 151"/>
        <xdr:cNvGrpSpPr/>
      </xdr:nvGrpSpPr>
      <xdr:grpSpPr>
        <a:xfrm>
          <a:off x="5472083" y="16114053"/>
          <a:ext cx="116841" cy="92074"/>
          <a:chOff x="0" y="2"/>
          <a:chExt cx="219914" cy="212139"/>
        </a:xfrm>
      </xdr:grpSpPr>
      <xdr:cxnSp macro="">
        <xdr:nvCxnSpPr>
          <xdr:cNvPr id="153" name="Straight Connector 152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154" name="Straight Connector 153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579782</xdr:colOff>
      <xdr:row>78</xdr:row>
      <xdr:rowOff>91109</xdr:rowOff>
    </xdr:from>
    <xdr:to>
      <xdr:col>4</xdr:col>
      <xdr:colOff>696623</xdr:colOff>
      <xdr:row>78</xdr:row>
      <xdr:rowOff>183183</xdr:rowOff>
    </xdr:to>
    <xdr:grpSp>
      <xdr:nvGrpSpPr>
        <xdr:cNvPr id="155" name="Group 154"/>
        <xdr:cNvGrpSpPr/>
      </xdr:nvGrpSpPr>
      <xdr:grpSpPr>
        <a:xfrm>
          <a:off x="5491961" y="16514930"/>
          <a:ext cx="116841" cy="92074"/>
          <a:chOff x="0" y="2"/>
          <a:chExt cx="219914" cy="212139"/>
        </a:xfrm>
      </xdr:grpSpPr>
      <xdr:cxnSp macro="">
        <xdr:nvCxnSpPr>
          <xdr:cNvPr id="156" name="Straight Connector 155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157" name="Straight Connector 156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342900</xdr:colOff>
      <xdr:row>79</xdr:row>
      <xdr:rowOff>77857</xdr:rowOff>
    </xdr:from>
    <xdr:to>
      <xdr:col>3</xdr:col>
      <xdr:colOff>459741</xdr:colOff>
      <xdr:row>79</xdr:row>
      <xdr:rowOff>169931</xdr:rowOff>
    </xdr:to>
    <xdr:grpSp>
      <xdr:nvGrpSpPr>
        <xdr:cNvPr id="158" name="Group 157"/>
        <xdr:cNvGrpSpPr/>
      </xdr:nvGrpSpPr>
      <xdr:grpSpPr>
        <a:xfrm>
          <a:off x="4112079" y="16692178"/>
          <a:ext cx="116841" cy="92074"/>
          <a:chOff x="0" y="2"/>
          <a:chExt cx="219914" cy="212139"/>
        </a:xfrm>
      </xdr:grpSpPr>
      <xdr:cxnSp macro="">
        <xdr:nvCxnSpPr>
          <xdr:cNvPr id="159" name="Straight Connector 158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160" name="Straight Connector 159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404192</xdr:colOff>
      <xdr:row>80</xdr:row>
      <xdr:rowOff>81171</xdr:rowOff>
    </xdr:from>
    <xdr:to>
      <xdr:col>2</xdr:col>
      <xdr:colOff>521033</xdr:colOff>
      <xdr:row>80</xdr:row>
      <xdr:rowOff>173245</xdr:rowOff>
    </xdr:to>
    <xdr:grpSp>
      <xdr:nvGrpSpPr>
        <xdr:cNvPr id="161" name="Group 160"/>
        <xdr:cNvGrpSpPr/>
      </xdr:nvGrpSpPr>
      <xdr:grpSpPr>
        <a:xfrm>
          <a:off x="3411371" y="16885992"/>
          <a:ext cx="116841" cy="92074"/>
          <a:chOff x="0" y="2"/>
          <a:chExt cx="219914" cy="212139"/>
        </a:xfrm>
      </xdr:grpSpPr>
      <xdr:cxnSp macro="">
        <xdr:nvCxnSpPr>
          <xdr:cNvPr id="162" name="Straight Connector 161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163" name="Straight Connector 162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573157</xdr:colOff>
      <xdr:row>82</xdr:row>
      <xdr:rowOff>59635</xdr:rowOff>
    </xdr:from>
    <xdr:to>
      <xdr:col>4</xdr:col>
      <xdr:colOff>689998</xdr:colOff>
      <xdr:row>82</xdr:row>
      <xdr:rowOff>151709</xdr:rowOff>
    </xdr:to>
    <xdr:grpSp>
      <xdr:nvGrpSpPr>
        <xdr:cNvPr id="164" name="Group 163"/>
        <xdr:cNvGrpSpPr/>
      </xdr:nvGrpSpPr>
      <xdr:grpSpPr>
        <a:xfrm>
          <a:off x="5485336" y="17245456"/>
          <a:ext cx="116841" cy="92074"/>
          <a:chOff x="0" y="2"/>
          <a:chExt cx="219914" cy="212139"/>
        </a:xfrm>
      </xdr:grpSpPr>
      <xdr:cxnSp macro="">
        <xdr:nvCxnSpPr>
          <xdr:cNvPr id="165" name="Straight Connector 164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166" name="Straight Connector 165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584753</xdr:colOff>
      <xdr:row>81</xdr:row>
      <xdr:rowOff>71231</xdr:rowOff>
    </xdr:from>
    <xdr:to>
      <xdr:col>4</xdr:col>
      <xdr:colOff>701594</xdr:colOff>
      <xdr:row>81</xdr:row>
      <xdr:rowOff>163305</xdr:rowOff>
    </xdr:to>
    <xdr:grpSp>
      <xdr:nvGrpSpPr>
        <xdr:cNvPr id="167" name="Group 166"/>
        <xdr:cNvGrpSpPr/>
      </xdr:nvGrpSpPr>
      <xdr:grpSpPr>
        <a:xfrm>
          <a:off x="5496932" y="17066552"/>
          <a:ext cx="116841" cy="92074"/>
          <a:chOff x="0" y="2"/>
          <a:chExt cx="219914" cy="212139"/>
        </a:xfrm>
      </xdr:grpSpPr>
      <xdr:cxnSp macro="">
        <xdr:nvCxnSpPr>
          <xdr:cNvPr id="168" name="Straight Connector 167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169" name="Straight Connector 168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576470</xdr:colOff>
      <xdr:row>83</xdr:row>
      <xdr:rowOff>71231</xdr:rowOff>
    </xdr:from>
    <xdr:to>
      <xdr:col>4</xdr:col>
      <xdr:colOff>693311</xdr:colOff>
      <xdr:row>83</xdr:row>
      <xdr:rowOff>163305</xdr:rowOff>
    </xdr:to>
    <xdr:grpSp>
      <xdr:nvGrpSpPr>
        <xdr:cNvPr id="170" name="Group 169"/>
        <xdr:cNvGrpSpPr/>
      </xdr:nvGrpSpPr>
      <xdr:grpSpPr>
        <a:xfrm>
          <a:off x="5488649" y="17447552"/>
          <a:ext cx="116841" cy="92074"/>
          <a:chOff x="0" y="2"/>
          <a:chExt cx="219914" cy="212139"/>
        </a:xfrm>
      </xdr:grpSpPr>
      <xdr:cxnSp macro="">
        <xdr:nvCxnSpPr>
          <xdr:cNvPr id="171" name="Straight Connector 170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172" name="Straight Connector 171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596348</xdr:colOff>
      <xdr:row>84</xdr:row>
      <xdr:rowOff>82826</xdr:rowOff>
    </xdr:from>
    <xdr:to>
      <xdr:col>4</xdr:col>
      <xdr:colOff>713189</xdr:colOff>
      <xdr:row>84</xdr:row>
      <xdr:rowOff>174900</xdr:rowOff>
    </xdr:to>
    <xdr:grpSp>
      <xdr:nvGrpSpPr>
        <xdr:cNvPr id="173" name="Group 172"/>
        <xdr:cNvGrpSpPr/>
      </xdr:nvGrpSpPr>
      <xdr:grpSpPr>
        <a:xfrm>
          <a:off x="5508527" y="17649647"/>
          <a:ext cx="116841" cy="92074"/>
          <a:chOff x="0" y="2"/>
          <a:chExt cx="219914" cy="212139"/>
        </a:xfrm>
      </xdr:grpSpPr>
      <xdr:cxnSp macro="">
        <xdr:nvCxnSpPr>
          <xdr:cNvPr id="174" name="Straight Connector 173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175" name="Straight Connector 174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599662</xdr:colOff>
      <xdr:row>85</xdr:row>
      <xdr:rowOff>94423</xdr:rowOff>
    </xdr:from>
    <xdr:to>
      <xdr:col>4</xdr:col>
      <xdr:colOff>716503</xdr:colOff>
      <xdr:row>85</xdr:row>
      <xdr:rowOff>186497</xdr:rowOff>
    </xdr:to>
    <xdr:grpSp>
      <xdr:nvGrpSpPr>
        <xdr:cNvPr id="176" name="Group 175"/>
        <xdr:cNvGrpSpPr/>
      </xdr:nvGrpSpPr>
      <xdr:grpSpPr>
        <a:xfrm>
          <a:off x="5511841" y="17851744"/>
          <a:ext cx="116841" cy="92074"/>
          <a:chOff x="0" y="2"/>
          <a:chExt cx="219914" cy="212139"/>
        </a:xfrm>
      </xdr:grpSpPr>
      <xdr:cxnSp macro="">
        <xdr:nvCxnSpPr>
          <xdr:cNvPr id="177" name="Straight Connector 176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178" name="Straight Connector 177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5</xdr:col>
      <xdr:colOff>142460</xdr:colOff>
      <xdr:row>43</xdr:row>
      <xdr:rowOff>51353</xdr:rowOff>
    </xdr:from>
    <xdr:to>
      <xdr:col>5</xdr:col>
      <xdr:colOff>259301</xdr:colOff>
      <xdr:row>43</xdr:row>
      <xdr:rowOff>143427</xdr:rowOff>
    </xdr:to>
    <xdr:grpSp>
      <xdr:nvGrpSpPr>
        <xdr:cNvPr id="179" name="Group 178"/>
        <xdr:cNvGrpSpPr/>
      </xdr:nvGrpSpPr>
      <xdr:grpSpPr>
        <a:xfrm>
          <a:off x="5816639" y="9617174"/>
          <a:ext cx="116841" cy="92074"/>
          <a:chOff x="0" y="2"/>
          <a:chExt cx="219914" cy="212139"/>
        </a:xfrm>
      </xdr:grpSpPr>
      <xdr:cxnSp macro="">
        <xdr:nvCxnSpPr>
          <xdr:cNvPr id="180" name="Straight Connector 179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181" name="Straight Connector 180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424069</xdr:colOff>
      <xdr:row>33</xdr:row>
      <xdr:rowOff>51353</xdr:rowOff>
    </xdr:from>
    <xdr:to>
      <xdr:col>2</xdr:col>
      <xdr:colOff>540910</xdr:colOff>
      <xdr:row>33</xdr:row>
      <xdr:rowOff>143427</xdr:rowOff>
    </xdr:to>
    <xdr:grpSp>
      <xdr:nvGrpSpPr>
        <xdr:cNvPr id="182" name="Group 181"/>
        <xdr:cNvGrpSpPr/>
      </xdr:nvGrpSpPr>
      <xdr:grpSpPr>
        <a:xfrm>
          <a:off x="3431248" y="7712174"/>
          <a:ext cx="116841" cy="92074"/>
          <a:chOff x="0" y="2"/>
          <a:chExt cx="219914" cy="212139"/>
        </a:xfrm>
      </xdr:grpSpPr>
      <xdr:cxnSp macro="">
        <xdr:nvCxnSpPr>
          <xdr:cNvPr id="183" name="Straight Connector 182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184" name="Straight Connector 183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339588</xdr:colOff>
      <xdr:row>58</xdr:row>
      <xdr:rowOff>66262</xdr:rowOff>
    </xdr:from>
    <xdr:to>
      <xdr:col>3</xdr:col>
      <xdr:colOff>456429</xdr:colOff>
      <xdr:row>58</xdr:row>
      <xdr:rowOff>158336</xdr:rowOff>
    </xdr:to>
    <xdr:grpSp>
      <xdr:nvGrpSpPr>
        <xdr:cNvPr id="185" name="Group 184"/>
        <xdr:cNvGrpSpPr/>
      </xdr:nvGrpSpPr>
      <xdr:grpSpPr>
        <a:xfrm>
          <a:off x="4108767" y="12489583"/>
          <a:ext cx="116841" cy="92074"/>
          <a:chOff x="0" y="2"/>
          <a:chExt cx="219914" cy="212139"/>
        </a:xfrm>
      </xdr:grpSpPr>
      <xdr:cxnSp macro="">
        <xdr:nvCxnSpPr>
          <xdr:cNvPr id="186" name="Straight Connector 185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187" name="Straight Connector 186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604630</xdr:colOff>
      <xdr:row>59</xdr:row>
      <xdr:rowOff>57978</xdr:rowOff>
    </xdr:from>
    <xdr:to>
      <xdr:col>4</xdr:col>
      <xdr:colOff>721471</xdr:colOff>
      <xdr:row>59</xdr:row>
      <xdr:rowOff>150052</xdr:rowOff>
    </xdr:to>
    <xdr:grpSp>
      <xdr:nvGrpSpPr>
        <xdr:cNvPr id="188" name="Group 187"/>
        <xdr:cNvGrpSpPr/>
      </xdr:nvGrpSpPr>
      <xdr:grpSpPr>
        <a:xfrm>
          <a:off x="5516809" y="12671799"/>
          <a:ext cx="116841" cy="92074"/>
          <a:chOff x="0" y="2"/>
          <a:chExt cx="219914" cy="212139"/>
        </a:xfrm>
      </xdr:grpSpPr>
      <xdr:cxnSp macro="">
        <xdr:nvCxnSpPr>
          <xdr:cNvPr id="189" name="Straight Connector 188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190" name="Straight Connector 189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334617</xdr:colOff>
      <xdr:row>60</xdr:row>
      <xdr:rowOff>86139</xdr:rowOff>
    </xdr:from>
    <xdr:to>
      <xdr:col>3</xdr:col>
      <xdr:colOff>451458</xdr:colOff>
      <xdr:row>60</xdr:row>
      <xdr:rowOff>178213</xdr:rowOff>
    </xdr:to>
    <xdr:grpSp>
      <xdr:nvGrpSpPr>
        <xdr:cNvPr id="191" name="Group 190"/>
        <xdr:cNvGrpSpPr/>
      </xdr:nvGrpSpPr>
      <xdr:grpSpPr>
        <a:xfrm>
          <a:off x="4103796" y="12890460"/>
          <a:ext cx="116841" cy="92074"/>
          <a:chOff x="0" y="2"/>
          <a:chExt cx="219914" cy="212139"/>
        </a:xfrm>
      </xdr:grpSpPr>
      <xdr:cxnSp macro="">
        <xdr:nvCxnSpPr>
          <xdr:cNvPr id="192" name="Straight Connector 191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193" name="Straight Connector 192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588064</xdr:colOff>
      <xdr:row>86</xdr:row>
      <xdr:rowOff>57979</xdr:rowOff>
    </xdr:from>
    <xdr:to>
      <xdr:col>4</xdr:col>
      <xdr:colOff>746318</xdr:colOff>
      <xdr:row>86</xdr:row>
      <xdr:rowOff>158336</xdr:rowOff>
    </xdr:to>
    <xdr:grpSp>
      <xdr:nvGrpSpPr>
        <xdr:cNvPr id="194" name="Group 193"/>
        <xdr:cNvGrpSpPr/>
      </xdr:nvGrpSpPr>
      <xdr:grpSpPr>
        <a:xfrm>
          <a:off x="5500243" y="18005800"/>
          <a:ext cx="158254" cy="100357"/>
          <a:chOff x="0" y="-19082"/>
          <a:chExt cx="297860" cy="231223"/>
        </a:xfrm>
      </xdr:grpSpPr>
      <xdr:cxnSp macro="">
        <xdr:nvCxnSpPr>
          <xdr:cNvPr id="195" name="Straight Connector 194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196" name="Straight Connector 195"/>
          <xdr:cNvCxnSpPr/>
        </xdr:nvCxnSpPr>
        <xdr:spPr>
          <a:xfrm flipV="1">
            <a:off x="158414" y="-19082"/>
            <a:ext cx="139446" cy="211939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583095</xdr:colOff>
      <xdr:row>87</xdr:row>
      <xdr:rowOff>94422</xdr:rowOff>
    </xdr:from>
    <xdr:to>
      <xdr:col>4</xdr:col>
      <xdr:colOff>699936</xdr:colOff>
      <xdr:row>87</xdr:row>
      <xdr:rowOff>186496</xdr:rowOff>
    </xdr:to>
    <xdr:grpSp>
      <xdr:nvGrpSpPr>
        <xdr:cNvPr id="197" name="Group 196"/>
        <xdr:cNvGrpSpPr/>
      </xdr:nvGrpSpPr>
      <xdr:grpSpPr>
        <a:xfrm>
          <a:off x="5495274" y="18232743"/>
          <a:ext cx="116841" cy="92074"/>
          <a:chOff x="0" y="2"/>
          <a:chExt cx="219914" cy="212139"/>
        </a:xfrm>
      </xdr:grpSpPr>
      <xdr:cxnSp macro="">
        <xdr:nvCxnSpPr>
          <xdr:cNvPr id="198" name="Straight Connector 197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199" name="Straight Connector 198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602974</xdr:colOff>
      <xdr:row>88</xdr:row>
      <xdr:rowOff>106017</xdr:rowOff>
    </xdr:from>
    <xdr:to>
      <xdr:col>4</xdr:col>
      <xdr:colOff>719815</xdr:colOff>
      <xdr:row>88</xdr:row>
      <xdr:rowOff>188566</xdr:rowOff>
    </xdr:to>
    <xdr:grpSp>
      <xdr:nvGrpSpPr>
        <xdr:cNvPr id="200" name="Group 199"/>
        <xdr:cNvGrpSpPr/>
      </xdr:nvGrpSpPr>
      <xdr:grpSpPr>
        <a:xfrm>
          <a:off x="5515153" y="18434838"/>
          <a:ext cx="116841" cy="82549"/>
          <a:chOff x="0" y="2"/>
          <a:chExt cx="219914" cy="212139"/>
        </a:xfrm>
      </xdr:grpSpPr>
      <xdr:cxnSp macro="">
        <xdr:nvCxnSpPr>
          <xdr:cNvPr id="201" name="Straight Connector 200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202" name="Straight Connector 201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606287</xdr:colOff>
      <xdr:row>89</xdr:row>
      <xdr:rowOff>76199</xdr:rowOff>
    </xdr:from>
    <xdr:to>
      <xdr:col>4</xdr:col>
      <xdr:colOff>723128</xdr:colOff>
      <xdr:row>89</xdr:row>
      <xdr:rowOff>168273</xdr:rowOff>
    </xdr:to>
    <xdr:grpSp>
      <xdr:nvGrpSpPr>
        <xdr:cNvPr id="203" name="Group 202"/>
        <xdr:cNvGrpSpPr/>
      </xdr:nvGrpSpPr>
      <xdr:grpSpPr>
        <a:xfrm>
          <a:off x="5518466" y="18595520"/>
          <a:ext cx="116841" cy="92074"/>
          <a:chOff x="0" y="2"/>
          <a:chExt cx="219914" cy="212139"/>
        </a:xfrm>
      </xdr:grpSpPr>
      <xdr:cxnSp macro="">
        <xdr:nvCxnSpPr>
          <xdr:cNvPr id="204" name="Straight Connector 203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205" name="Straight Connector 204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609600</xdr:colOff>
      <xdr:row>90</xdr:row>
      <xdr:rowOff>87795</xdr:rowOff>
    </xdr:from>
    <xdr:to>
      <xdr:col>4</xdr:col>
      <xdr:colOff>726441</xdr:colOff>
      <xdr:row>90</xdr:row>
      <xdr:rowOff>179869</xdr:rowOff>
    </xdr:to>
    <xdr:grpSp>
      <xdr:nvGrpSpPr>
        <xdr:cNvPr id="206" name="Group 205"/>
        <xdr:cNvGrpSpPr/>
      </xdr:nvGrpSpPr>
      <xdr:grpSpPr>
        <a:xfrm>
          <a:off x="5521779" y="18797616"/>
          <a:ext cx="116841" cy="92074"/>
          <a:chOff x="0" y="2"/>
          <a:chExt cx="219914" cy="212139"/>
        </a:xfrm>
      </xdr:grpSpPr>
      <xdr:cxnSp macro="">
        <xdr:nvCxnSpPr>
          <xdr:cNvPr id="207" name="Straight Connector 206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208" name="Straight Connector 207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621196</xdr:colOff>
      <xdr:row>91</xdr:row>
      <xdr:rowOff>74544</xdr:rowOff>
    </xdr:from>
    <xdr:to>
      <xdr:col>4</xdr:col>
      <xdr:colOff>738037</xdr:colOff>
      <xdr:row>91</xdr:row>
      <xdr:rowOff>166618</xdr:rowOff>
    </xdr:to>
    <xdr:grpSp>
      <xdr:nvGrpSpPr>
        <xdr:cNvPr id="209" name="Group 208"/>
        <xdr:cNvGrpSpPr/>
      </xdr:nvGrpSpPr>
      <xdr:grpSpPr>
        <a:xfrm>
          <a:off x="5533375" y="18974865"/>
          <a:ext cx="116841" cy="92074"/>
          <a:chOff x="0" y="2"/>
          <a:chExt cx="219914" cy="212139"/>
        </a:xfrm>
      </xdr:grpSpPr>
      <xdr:cxnSp macro="">
        <xdr:nvCxnSpPr>
          <xdr:cNvPr id="210" name="Straight Connector 209"/>
          <xdr:cNvCxnSpPr/>
        </xdr:nvCxnSpPr>
        <xdr:spPr>
          <a:xfrm>
            <a:off x="0" y="95098"/>
            <a:ext cx="80468" cy="11704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211" name="Straight Connector 210"/>
          <xdr:cNvCxnSpPr/>
        </xdr:nvCxnSpPr>
        <xdr:spPr>
          <a:xfrm flipV="1">
            <a:off x="80468" y="2"/>
            <a:ext cx="139446" cy="21193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6"/>
  <sheetViews>
    <sheetView workbookViewId="0">
      <selection activeCell="D14" sqref="D14"/>
    </sheetView>
  </sheetViews>
  <sheetFormatPr defaultRowHeight="15"/>
  <cols>
    <col min="2" max="2" width="28.7109375" customWidth="1"/>
    <col min="3" max="3" width="25.5703125" customWidth="1"/>
    <col min="4" max="4" width="22.42578125" customWidth="1"/>
    <col min="5" max="5" width="24.85546875" customWidth="1"/>
    <col min="6" max="6" width="17.42578125" bestFit="1" customWidth="1"/>
  </cols>
  <sheetData>
    <row r="3" spans="1:5" ht="15" customHeight="1">
      <c r="B3" s="2" t="s">
        <v>379</v>
      </c>
      <c r="C3" s="3">
        <v>2017</v>
      </c>
      <c r="D3" s="4"/>
      <c r="E3" s="5"/>
    </row>
    <row r="4" spans="1:5" ht="15" customHeight="1">
      <c r="B4" s="6" t="s">
        <v>1</v>
      </c>
      <c r="C4" s="5" t="s">
        <v>458</v>
      </c>
      <c r="D4" s="7"/>
      <c r="E4" s="5"/>
    </row>
    <row r="5" spans="1:5" ht="15" customHeight="1">
      <c r="B5" s="8" t="s">
        <v>2</v>
      </c>
      <c r="C5" s="9" t="s">
        <v>459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7</v>
      </c>
      <c r="C10" s="19" t="s">
        <v>460</v>
      </c>
      <c r="D10" s="20">
        <v>77705319</v>
      </c>
      <c r="E10" s="5"/>
    </row>
    <row r="11" spans="1:5" ht="15" customHeight="1">
      <c r="B11" s="18" t="s">
        <v>8</v>
      </c>
      <c r="C11" s="19" t="s">
        <v>461</v>
      </c>
      <c r="D11" s="20">
        <v>17609832</v>
      </c>
      <c r="E11" s="5"/>
    </row>
    <row r="12" spans="1:5" ht="15" customHeight="1">
      <c r="A12" t="s">
        <v>396</v>
      </c>
      <c r="B12" s="18" t="s">
        <v>402</v>
      </c>
      <c r="C12" s="19" t="s">
        <v>462</v>
      </c>
      <c r="D12" s="20">
        <v>17683012</v>
      </c>
      <c r="E12" s="5"/>
    </row>
    <row r="13" spans="1:5" ht="15" customHeight="1">
      <c r="B13" s="18" t="s">
        <v>401</v>
      </c>
      <c r="C13" s="19" t="s">
        <v>464</v>
      </c>
      <c r="D13" s="20">
        <v>77641542</v>
      </c>
      <c r="E13" s="5"/>
    </row>
    <row r="14" spans="1:5" ht="15" customHeight="1">
      <c r="B14" s="18" t="s">
        <v>9</v>
      </c>
      <c r="C14" s="19" t="s">
        <v>463</v>
      </c>
      <c r="D14" s="20">
        <v>17645502</v>
      </c>
      <c r="E14" s="5"/>
    </row>
    <row r="15" spans="1:5" ht="15" customHeight="1">
      <c r="B15" s="18" t="s">
        <v>320</v>
      </c>
      <c r="C15" s="19" t="s">
        <v>465</v>
      </c>
      <c r="D15" s="20">
        <v>17695727</v>
      </c>
      <c r="E15" s="5"/>
    </row>
    <row r="16" spans="1:5" ht="15" customHeight="1">
      <c r="B16" s="18" t="s">
        <v>10</v>
      </c>
      <c r="C16" s="19" t="s">
        <v>466</v>
      </c>
      <c r="D16" s="20">
        <v>17760180</v>
      </c>
      <c r="E16" s="5"/>
    </row>
    <row r="17" spans="2:5" ht="15" customHeight="1">
      <c r="B17" s="18" t="s">
        <v>10</v>
      </c>
      <c r="C17" s="19" t="s">
        <v>467</v>
      </c>
      <c r="D17" s="20">
        <v>17345382</v>
      </c>
      <c r="E17" s="5"/>
    </row>
    <row r="18" spans="2:5" ht="15" customHeight="1">
      <c r="B18" s="18" t="s">
        <v>10</v>
      </c>
      <c r="C18" s="19" t="s">
        <v>468</v>
      </c>
      <c r="D18" s="20">
        <v>17933026</v>
      </c>
      <c r="E18" s="5"/>
    </row>
    <row r="19" spans="2:5" ht="15" customHeight="1">
      <c r="B19" s="18" t="s">
        <v>10</v>
      </c>
      <c r="C19" s="19" t="s">
        <v>469</v>
      </c>
      <c r="D19" s="20">
        <v>17754495</v>
      </c>
      <c r="E19" s="5"/>
    </row>
    <row r="20" spans="2:5" ht="15" customHeight="1">
      <c r="B20" s="18" t="s">
        <v>10</v>
      </c>
      <c r="C20" s="19" t="s">
        <v>13</v>
      </c>
      <c r="D20" s="20"/>
      <c r="E20" s="5"/>
    </row>
    <row r="21" spans="2:5">
      <c r="B21" s="132" t="s">
        <v>423</v>
      </c>
      <c r="C21" s="86" t="s">
        <v>13</v>
      </c>
    </row>
    <row r="22" spans="2:5">
      <c r="B22" s="86"/>
      <c r="C22" s="86"/>
    </row>
    <row r="23" spans="2:5">
      <c r="B23" s="21" t="s">
        <v>312</v>
      </c>
    </row>
    <row r="24" spans="2:5">
      <c r="B24" s="12" t="s">
        <v>5</v>
      </c>
      <c r="C24" s="14" t="s">
        <v>6</v>
      </c>
    </row>
    <row r="25" spans="2:5">
      <c r="B25" s="19" t="s">
        <v>460</v>
      </c>
      <c r="C25" s="20">
        <v>77705319</v>
      </c>
    </row>
    <row r="26" spans="2:5">
      <c r="B26" s="18" t="s">
        <v>463</v>
      </c>
      <c r="C26" s="20">
        <v>17645502</v>
      </c>
    </row>
    <row r="27" spans="2:5">
      <c r="B27" s="19" t="s">
        <v>470</v>
      </c>
      <c r="C27" s="20">
        <v>17760180</v>
      </c>
    </row>
    <row r="28" spans="2:5">
      <c r="B28" s="19" t="s">
        <v>467</v>
      </c>
      <c r="C28" s="20">
        <v>17345382</v>
      </c>
    </row>
    <row r="29" spans="2:5">
      <c r="B29" s="19" t="s">
        <v>468</v>
      </c>
      <c r="C29" s="20">
        <v>17933026</v>
      </c>
    </row>
    <row r="30" spans="2:5">
      <c r="B30" s="19" t="s">
        <v>469</v>
      </c>
      <c r="C30" s="20">
        <v>17754495</v>
      </c>
    </row>
    <row r="31" spans="2:5">
      <c r="B31" s="19" t="s">
        <v>13</v>
      </c>
      <c r="C31" s="20"/>
    </row>
    <row r="32" spans="2:5">
      <c r="B32" s="86" t="s">
        <v>13</v>
      </c>
      <c r="C32" s="20"/>
    </row>
    <row r="33" spans="2:4">
      <c r="B33" s="64"/>
      <c r="C33" s="65"/>
    </row>
    <row r="35" spans="2:4">
      <c r="B35" s="12" t="s">
        <v>313</v>
      </c>
      <c r="C35" s="14" t="s">
        <v>23</v>
      </c>
    </row>
    <row r="36" spans="2:4">
      <c r="B36" s="18" t="s">
        <v>316</v>
      </c>
      <c r="C36" s="20">
        <v>1</v>
      </c>
    </row>
    <row r="37" spans="2:4">
      <c r="B37" s="18" t="s">
        <v>317</v>
      </c>
      <c r="C37" s="20">
        <v>1</v>
      </c>
    </row>
    <row r="38" spans="2:4">
      <c r="B38" s="18" t="s">
        <v>318</v>
      </c>
      <c r="C38" s="20">
        <v>1</v>
      </c>
    </row>
    <row r="39" spans="2:4">
      <c r="B39" s="18" t="s">
        <v>314</v>
      </c>
      <c r="C39" s="20">
        <v>3</v>
      </c>
    </row>
    <row r="40" spans="2:4">
      <c r="B40" s="18" t="s">
        <v>315</v>
      </c>
      <c r="C40" s="20"/>
    </row>
    <row r="41" spans="2:4">
      <c r="B41" s="64" t="s">
        <v>221</v>
      </c>
      <c r="C41" s="65"/>
    </row>
    <row r="43" spans="2:4">
      <c r="B43" s="12" t="s">
        <v>319</v>
      </c>
      <c r="C43" s="14" t="s">
        <v>5</v>
      </c>
      <c r="D43" s="14" t="s">
        <v>6</v>
      </c>
    </row>
    <row r="44" spans="2:4">
      <c r="B44" s="18" t="s">
        <v>316</v>
      </c>
      <c r="C44" s="20" t="s">
        <v>471</v>
      </c>
      <c r="D44" s="20">
        <v>17784163</v>
      </c>
    </row>
    <row r="45" spans="2:4">
      <c r="B45" s="18" t="s">
        <v>317</v>
      </c>
      <c r="C45" s="20" t="s">
        <v>474</v>
      </c>
      <c r="D45" s="20">
        <v>17119513</v>
      </c>
    </row>
    <row r="46" spans="2:4">
      <c r="B46" s="18" t="s">
        <v>318</v>
      </c>
      <c r="C46" s="20" t="s">
        <v>564</v>
      </c>
      <c r="D46" s="20">
        <v>17380483</v>
      </c>
    </row>
    <row r="47" spans="2:4">
      <c r="B47" s="18" t="s">
        <v>314</v>
      </c>
      <c r="C47" s="20" t="s">
        <v>472</v>
      </c>
      <c r="D47" s="20">
        <v>17771646</v>
      </c>
    </row>
    <row r="48" spans="2:4">
      <c r="B48" s="64" t="s">
        <v>315</v>
      </c>
      <c r="C48" s="65" t="s">
        <v>473</v>
      </c>
      <c r="D48" s="65">
        <v>17161093</v>
      </c>
    </row>
    <row r="50" spans="2:5">
      <c r="E50" s="5"/>
    </row>
    <row r="51" spans="2:5">
      <c r="E51" s="5"/>
    </row>
    <row r="55" spans="2:5">
      <c r="B55" s="2"/>
      <c r="C55" s="3" t="s">
        <v>5</v>
      </c>
      <c r="D55" s="4" t="s">
        <v>11</v>
      </c>
    </row>
    <row r="56" spans="2:5">
      <c r="B56" s="8" t="s">
        <v>12</v>
      </c>
      <c r="C56" s="9" t="s">
        <v>461</v>
      </c>
      <c r="D56" s="10" t="s">
        <v>424</v>
      </c>
    </row>
  </sheetData>
  <pageMargins left="0.7" right="0.7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81"/>
  <sheetViews>
    <sheetView workbookViewId="0">
      <pane ySplit="1" topLeftCell="A2" activePane="bottomLeft" state="frozen"/>
      <selection pane="bottomLeft" activeCell="L77" sqref="L77"/>
    </sheetView>
  </sheetViews>
  <sheetFormatPr defaultRowHeight="15"/>
  <cols>
    <col min="1" max="1" width="46.7109375" customWidth="1"/>
    <col min="2" max="2" width="11.28515625" customWidth="1"/>
    <col min="3" max="3" width="12.28515625" customWidth="1"/>
    <col min="4" max="4" width="2.28515625" customWidth="1"/>
    <col min="5" max="5" width="19.42578125" bestFit="1" customWidth="1"/>
    <col min="6" max="6" width="15" customWidth="1"/>
  </cols>
  <sheetData>
    <row r="1" spans="1:7">
      <c r="A1" s="21" t="s">
        <v>13</v>
      </c>
      <c r="B1" s="21" t="s">
        <v>14</v>
      </c>
      <c r="C1" s="22" t="s">
        <v>15</v>
      </c>
      <c r="D1" s="22"/>
      <c r="E1" s="23" t="s">
        <v>17</v>
      </c>
      <c r="F1" s="24" t="s">
        <v>18</v>
      </c>
      <c r="G1" s="24" t="s">
        <v>347</v>
      </c>
    </row>
    <row r="2" spans="1:7">
      <c r="A2" s="21" t="s">
        <v>19</v>
      </c>
      <c r="B2" s="21"/>
      <c r="C2" s="22"/>
      <c r="D2" s="22"/>
      <c r="E2" s="105"/>
      <c r="F2" s="106"/>
    </row>
    <row r="3" spans="1:7">
      <c r="A3" s="25" t="s">
        <v>21</v>
      </c>
      <c r="B3" s="26"/>
      <c r="C3" s="14"/>
      <c r="D3" s="11"/>
      <c r="E3" s="160" t="s">
        <v>20</v>
      </c>
      <c r="F3" s="169"/>
      <c r="G3" s="160">
        <v>2016</v>
      </c>
    </row>
    <row r="4" spans="1:7">
      <c r="A4" s="29" t="s">
        <v>22</v>
      </c>
      <c r="B4" s="28" t="s">
        <v>23</v>
      </c>
      <c r="C4" s="17">
        <v>7514</v>
      </c>
      <c r="D4" s="11"/>
      <c r="E4" s="161"/>
      <c r="F4" s="170"/>
      <c r="G4" s="161"/>
    </row>
    <row r="5" spans="1:7">
      <c r="A5" s="29" t="s">
        <v>24</v>
      </c>
      <c r="B5" s="28" t="s">
        <v>23</v>
      </c>
      <c r="C5" s="17">
        <v>4000</v>
      </c>
      <c r="D5" s="11"/>
      <c r="E5" s="161"/>
      <c r="F5" s="170"/>
      <c r="G5" s="161"/>
    </row>
    <row r="6" spans="1:7">
      <c r="A6" s="27" t="s">
        <v>25</v>
      </c>
      <c r="B6" s="28"/>
      <c r="C6" s="17"/>
      <c r="D6" s="11"/>
      <c r="E6" s="161"/>
      <c r="F6" s="170"/>
      <c r="G6" s="161"/>
    </row>
    <row r="7" spans="1:7">
      <c r="A7" s="30" t="s">
        <v>26</v>
      </c>
      <c r="B7" s="28" t="s">
        <v>23</v>
      </c>
      <c r="C7" s="17"/>
      <c r="D7" s="11"/>
      <c r="E7" s="161"/>
      <c r="F7" s="170"/>
      <c r="G7" s="161"/>
    </row>
    <row r="8" spans="1:7">
      <c r="A8" s="30" t="s">
        <v>27</v>
      </c>
      <c r="B8" s="28" t="s">
        <v>23</v>
      </c>
      <c r="C8" s="17"/>
      <c r="D8" s="11"/>
      <c r="E8" s="161"/>
      <c r="F8" s="170"/>
      <c r="G8" s="161"/>
    </row>
    <row r="9" spans="1:7">
      <c r="A9" s="30" t="s">
        <v>323</v>
      </c>
      <c r="B9" s="28" t="s">
        <v>23</v>
      </c>
      <c r="C9" s="17"/>
      <c r="D9" s="11"/>
      <c r="E9" s="161"/>
      <c r="F9" s="170"/>
      <c r="G9" s="161"/>
    </row>
    <row r="10" spans="1:7">
      <c r="A10" s="27" t="s">
        <v>321</v>
      </c>
      <c r="B10" s="28"/>
      <c r="C10" s="17"/>
      <c r="D10" s="11"/>
      <c r="E10" s="161"/>
      <c r="F10" s="170"/>
      <c r="G10" s="161"/>
    </row>
    <row r="11" spans="1:7">
      <c r="A11" s="29" t="s">
        <v>324</v>
      </c>
      <c r="B11" s="28" t="s">
        <v>23</v>
      </c>
      <c r="C11" s="17">
        <v>761</v>
      </c>
      <c r="D11" s="11"/>
      <c r="E11" s="161"/>
      <c r="F11" s="170"/>
      <c r="G11" s="161"/>
    </row>
    <row r="12" spans="1:7">
      <c r="A12" s="29" t="s">
        <v>325</v>
      </c>
      <c r="B12" s="28" t="s">
        <v>23</v>
      </c>
      <c r="C12" s="17">
        <v>5</v>
      </c>
      <c r="D12" s="11"/>
      <c r="E12" s="161"/>
      <c r="F12" s="170"/>
      <c r="G12" s="161"/>
    </row>
    <row r="13" spans="1:7">
      <c r="A13" s="27" t="s">
        <v>322</v>
      </c>
      <c r="B13" s="28"/>
      <c r="C13" s="17"/>
      <c r="D13" s="11"/>
      <c r="E13" s="161"/>
      <c r="F13" s="170"/>
      <c r="G13" s="161"/>
    </row>
    <row r="14" spans="1:7">
      <c r="A14" s="30" t="s">
        <v>326</v>
      </c>
      <c r="B14" s="28" t="s">
        <v>23</v>
      </c>
      <c r="C14" s="17"/>
      <c r="D14" s="11"/>
      <c r="E14" s="161"/>
      <c r="F14" s="170"/>
      <c r="G14" s="161"/>
    </row>
    <row r="15" spans="1:7">
      <c r="A15" s="30" t="s">
        <v>327</v>
      </c>
      <c r="B15" s="28" t="s">
        <v>23</v>
      </c>
      <c r="C15" s="17"/>
      <c r="D15" s="11"/>
      <c r="E15" s="161"/>
      <c r="F15" s="170"/>
      <c r="G15" s="161"/>
    </row>
    <row r="16" spans="1:7">
      <c r="A16" s="42" t="s">
        <v>328</v>
      </c>
      <c r="B16" s="31" t="s">
        <v>23</v>
      </c>
      <c r="C16" s="36"/>
      <c r="D16" s="11"/>
      <c r="E16" s="162"/>
      <c r="F16" s="171"/>
      <c r="G16" s="162"/>
    </row>
    <row r="18" spans="1:7">
      <c r="A18" s="33" t="s">
        <v>29</v>
      </c>
      <c r="B18" s="26" t="s">
        <v>23</v>
      </c>
      <c r="C18" s="14">
        <v>10</v>
      </c>
      <c r="E18" s="172" t="s">
        <v>20</v>
      </c>
      <c r="F18" s="163" t="s">
        <v>13</v>
      </c>
      <c r="G18" s="172">
        <v>2016</v>
      </c>
    </row>
    <row r="19" spans="1:7">
      <c r="A19" s="34" t="s">
        <v>329</v>
      </c>
      <c r="B19" s="28" t="s">
        <v>23</v>
      </c>
      <c r="C19" s="17">
        <v>751</v>
      </c>
      <c r="E19" s="173"/>
      <c r="F19" s="164"/>
      <c r="G19" s="173"/>
    </row>
    <row r="20" spans="1:7">
      <c r="A20" s="29" t="s">
        <v>330</v>
      </c>
      <c r="B20" s="28" t="s">
        <v>23</v>
      </c>
      <c r="C20" s="17"/>
      <c r="E20" s="173"/>
      <c r="F20" s="164"/>
      <c r="G20" s="173"/>
    </row>
    <row r="21" spans="1:7">
      <c r="A21" s="29" t="s">
        <v>331</v>
      </c>
      <c r="B21" s="28" t="s">
        <v>23</v>
      </c>
      <c r="C21" s="17"/>
      <c r="E21" s="173"/>
      <c r="F21" s="164"/>
      <c r="G21" s="173"/>
    </row>
    <row r="22" spans="1:7">
      <c r="A22" s="108" t="s">
        <v>332</v>
      </c>
      <c r="B22" s="28" t="s">
        <v>87</v>
      </c>
      <c r="C22" s="17"/>
      <c r="E22" s="173"/>
      <c r="F22" s="164"/>
      <c r="G22" s="173"/>
    </row>
    <row r="23" spans="1:7">
      <c r="A23" s="34" t="s">
        <v>30</v>
      </c>
      <c r="B23" s="28" t="s">
        <v>23</v>
      </c>
      <c r="C23" s="17">
        <v>855</v>
      </c>
      <c r="E23" s="173"/>
      <c r="F23" s="164"/>
      <c r="G23" s="173"/>
    </row>
    <row r="24" spans="1:7">
      <c r="A24" s="34" t="s">
        <v>380</v>
      </c>
      <c r="B24" s="28" t="s">
        <v>87</v>
      </c>
      <c r="C24" s="109"/>
      <c r="E24" s="173"/>
      <c r="F24" s="164"/>
      <c r="G24" s="173"/>
    </row>
    <row r="25" spans="1:7">
      <c r="A25" s="124" t="s">
        <v>20</v>
      </c>
      <c r="B25" s="28" t="s">
        <v>87</v>
      </c>
      <c r="C25" s="69"/>
      <c r="E25" s="173"/>
      <c r="F25" s="164"/>
      <c r="G25" s="173"/>
    </row>
    <row r="26" spans="1:7">
      <c r="A26" s="29" t="s">
        <v>403</v>
      </c>
      <c r="B26" s="28" t="s">
        <v>87</v>
      </c>
      <c r="C26" s="69">
        <v>9</v>
      </c>
      <c r="E26" s="173"/>
      <c r="F26" s="164"/>
      <c r="G26" s="173"/>
    </row>
    <row r="27" spans="1:7">
      <c r="A27" s="29" t="s">
        <v>404</v>
      </c>
      <c r="B27" s="28" t="s">
        <v>87</v>
      </c>
      <c r="C27" s="69">
        <v>0</v>
      </c>
      <c r="E27" s="173"/>
      <c r="F27" s="164"/>
      <c r="G27" s="173"/>
    </row>
    <row r="28" spans="1:7">
      <c r="A28" s="124" t="s">
        <v>405</v>
      </c>
      <c r="B28" s="28" t="s">
        <v>87</v>
      </c>
      <c r="C28" s="69"/>
      <c r="E28" s="173"/>
      <c r="F28" s="164"/>
      <c r="G28" s="173"/>
    </row>
    <row r="29" spans="1:7">
      <c r="A29" s="29" t="s">
        <v>403</v>
      </c>
      <c r="B29" s="28" t="s">
        <v>87</v>
      </c>
      <c r="C29" s="69">
        <v>0</v>
      </c>
      <c r="E29" s="173"/>
      <c r="F29" s="164"/>
      <c r="G29" s="173"/>
    </row>
    <row r="30" spans="1:7">
      <c r="A30" s="125" t="s">
        <v>404</v>
      </c>
      <c r="B30" s="31" t="s">
        <v>23</v>
      </c>
      <c r="C30" s="36">
        <v>58</v>
      </c>
      <c r="E30" s="174"/>
      <c r="F30" s="165"/>
      <c r="G30" s="174"/>
    </row>
    <row r="31" spans="1:7">
      <c r="A31" s="21" t="s">
        <v>333</v>
      </c>
      <c r="B31" s="21"/>
      <c r="C31" s="21"/>
      <c r="D31" s="32"/>
    </row>
    <row r="32" spans="1:7">
      <c r="A32" s="33" t="s">
        <v>28</v>
      </c>
      <c r="B32" s="26"/>
      <c r="C32" s="14"/>
      <c r="E32" s="160" t="s">
        <v>45</v>
      </c>
      <c r="F32" s="166"/>
      <c r="G32" s="160">
        <v>2016</v>
      </c>
    </row>
    <row r="33" spans="1:7">
      <c r="A33" s="107" t="s">
        <v>317</v>
      </c>
      <c r="B33" s="28" t="s">
        <v>87</v>
      </c>
      <c r="C33" s="17">
        <v>0</v>
      </c>
      <c r="E33" s="161"/>
      <c r="F33" s="167"/>
      <c r="G33" s="161"/>
    </row>
    <row r="34" spans="1:7">
      <c r="A34" s="107" t="s">
        <v>316</v>
      </c>
      <c r="B34" s="28" t="s">
        <v>87</v>
      </c>
      <c r="C34" s="17">
        <v>0</v>
      </c>
      <c r="E34" s="161"/>
      <c r="F34" s="167"/>
      <c r="G34" s="161"/>
    </row>
    <row r="35" spans="1:7">
      <c r="A35" s="107" t="s">
        <v>318</v>
      </c>
      <c r="B35" s="28" t="s">
        <v>87</v>
      </c>
      <c r="C35" s="17">
        <v>0</v>
      </c>
      <c r="E35" s="161"/>
      <c r="F35" s="167"/>
      <c r="G35" s="161"/>
    </row>
    <row r="36" spans="1:7">
      <c r="A36" s="34" t="s">
        <v>334</v>
      </c>
      <c r="B36" s="28" t="s">
        <v>87</v>
      </c>
      <c r="C36" s="17">
        <v>1</v>
      </c>
      <c r="E36" s="161"/>
      <c r="F36" s="167"/>
      <c r="G36" s="161"/>
    </row>
    <row r="37" spans="1:7">
      <c r="A37" s="34" t="s">
        <v>335</v>
      </c>
      <c r="B37" s="28" t="s">
        <v>87</v>
      </c>
      <c r="C37" s="17">
        <v>0</v>
      </c>
      <c r="E37" s="161"/>
      <c r="F37" s="167"/>
      <c r="G37" s="161"/>
    </row>
    <row r="38" spans="1:7">
      <c r="A38" s="35" t="s">
        <v>336</v>
      </c>
      <c r="B38" s="31" t="s">
        <v>23</v>
      </c>
      <c r="C38" s="36">
        <v>0</v>
      </c>
      <c r="E38" s="162"/>
      <c r="F38" s="168"/>
      <c r="G38" s="162"/>
    </row>
    <row r="39" spans="1:7">
      <c r="A39" s="21" t="s">
        <v>409</v>
      </c>
    </row>
    <row r="40" spans="1:7">
      <c r="A40" s="25" t="s">
        <v>410</v>
      </c>
      <c r="B40" s="26" t="s">
        <v>87</v>
      </c>
      <c r="C40" s="67">
        <v>0</v>
      </c>
      <c r="E40" s="160" t="s">
        <v>45</v>
      </c>
      <c r="F40" s="166"/>
      <c r="G40" s="160">
        <v>2016</v>
      </c>
    </row>
    <row r="41" spans="1:7">
      <c r="A41" s="27" t="s">
        <v>411</v>
      </c>
      <c r="B41" s="28" t="s">
        <v>87</v>
      </c>
      <c r="C41" s="69"/>
      <c r="E41" s="161"/>
      <c r="F41" s="167"/>
      <c r="G41" s="161"/>
    </row>
    <row r="42" spans="1:7">
      <c r="A42" s="27" t="s">
        <v>412</v>
      </c>
      <c r="B42" s="28" t="s">
        <v>87</v>
      </c>
      <c r="C42" s="69"/>
      <c r="E42" s="161"/>
      <c r="F42" s="167"/>
      <c r="G42" s="161"/>
    </row>
    <row r="43" spans="1:7">
      <c r="A43" s="27" t="s">
        <v>413</v>
      </c>
      <c r="B43" s="28" t="s">
        <v>87</v>
      </c>
      <c r="C43" s="69"/>
      <c r="E43" s="161"/>
      <c r="F43" s="167"/>
      <c r="G43" s="161"/>
    </row>
    <row r="44" spans="1:7">
      <c r="A44" s="27" t="s">
        <v>415</v>
      </c>
      <c r="B44" s="28" t="s">
        <v>87</v>
      </c>
      <c r="C44" s="69"/>
      <c r="E44" s="161"/>
      <c r="F44" s="167"/>
      <c r="G44" s="161"/>
    </row>
    <row r="45" spans="1:7">
      <c r="A45" s="27" t="s">
        <v>416</v>
      </c>
      <c r="B45" s="28" t="s">
        <v>87</v>
      </c>
      <c r="C45" s="69"/>
      <c r="E45" s="161"/>
      <c r="F45" s="167"/>
      <c r="G45" s="161"/>
    </row>
    <row r="46" spans="1:7">
      <c r="A46" s="115" t="s">
        <v>414</v>
      </c>
      <c r="B46" s="95" t="s">
        <v>87</v>
      </c>
      <c r="C46" s="96"/>
      <c r="E46" s="162"/>
      <c r="F46" s="168"/>
      <c r="G46" s="162"/>
    </row>
    <row r="48" spans="1:7">
      <c r="A48" s="25" t="s">
        <v>417</v>
      </c>
      <c r="B48" s="26" t="s">
        <v>87</v>
      </c>
      <c r="C48" s="67"/>
      <c r="E48" s="160" t="s">
        <v>45</v>
      </c>
      <c r="F48" s="166"/>
      <c r="G48" s="160">
        <v>2016</v>
      </c>
    </row>
    <row r="49" spans="1:9">
      <c r="A49" s="27" t="s">
        <v>418</v>
      </c>
      <c r="B49" s="28" t="s">
        <v>87</v>
      </c>
      <c r="C49" s="69">
        <v>1</v>
      </c>
      <c r="E49" s="161"/>
      <c r="F49" s="167"/>
      <c r="G49" s="161"/>
    </row>
    <row r="50" spans="1:9">
      <c r="A50" s="27" t="s">
        <v>419</v>
      </c>
      <c r="B50" s="28" t="s">
        <v>87</v>
      </c>
      <c r="C50" s="69"/>
      <c r="E50" s="161"/>
      <c r="F50" s="167"/>
      <c r="G50" s="161"/>
    </row>
    <row r="51" spans="1:9">
      <c r="A51" s="85" t="s">
        <v>420</v>
      </c>
      <c r="B51" s="31" t="s">
        <v>87</v>
      </c>
      <c r="C51" s="72">
        <v>0</v>
      </c>
      <c r="E51" s="162"/>
      <c r="F51" s="168"/>
      <c r="G51" s="162"/>
    </row>
    <row r="52" spans="1:9">
      <c r="A52" s="51" t="s">
        <v>314</v>
      </c>
    </row>
    <row r="53" spans="1:9">
      <c r="A53" s="130" t="s">
        <v>421</v>
      </c>
      <c r="B53" s="131" t="s">
        <v>87</v>
      </c>
      <c r="C53" s="60">
        <v>0</v>
      </c>
      <c r="E53" s="127" t="s">
        <v>422</v>
      </c>
      <c r="F53" s="128"/>
      <c r="G53" s="129"/>
    </row>
    <row r="54" spans="1:9" ht="15.75">
      <c r="A54" s="38" t="s">
        <v>31</v>
      </c>
      <c r="I54" s="126"/>
    </row>
    <row r="55" spans="1:9">
      <c r="A55" s="33" t="s">
        <v>406</v>
      </c>
      <c r="B55" s="26" t="s">
        <v>23</v>
      </c>
      <c r="C55" s="14">
        <v>54</v>
      </c>
      <c r="E55" s="172" t="s">
        <v>20</v>
      </c>
      <c r="F55" s="172" t="s">
        <v>13</v>
      </c>
      <c r="G55" s="172">
        <v>2016</v>
      </c>
    </row>
    <row r="56" spans="1:9">
      <c r="A56" s="34" t="s">
        <v>32</v>
      </c>
      <c r="B56" s="28" t="s">
        <v>23</v>
      </c>
      <c r="C56" s="17" t="s">
        <v>13</v>
      </c>
      <c r="E56" s="173"/>
      <c r="F56" s="173"/>
      <c r="G56" s="173"/>
    </row>
    <row r="57" spans="1:9">
      <c r="A57" s="29" t="s">
        <v>33</v>
      </c>
      <c r="B57" s="28" t="s">
        <v>23</v>
      </c>
      <c r="C57" s="17">
        <v>21</v>
      </c>
      <c r="E57" s="173"/>
      <c r="F57" s="173"/>
      <c r="G57" s="173"/>
    </row>
    <row r="58" spans="1:9">
      <c r="A58" s="29" t="s">
        <v>34</v>
      </c>
      <c r="B58" s="28" t="s">
        <v>23</v>
      </c>
      <c r="C58" s="17"/>
      <c r="E58" s="173"/>
      <c r="F58" s="173"/>
      <c r="G58" s="173"/>
    </row>
    <row r="59" spans="1:9">
      <c r="A59" s="29" t="s">
        <v>35</v>
      </c>
      <c r="B59" s="28" t="s">
        <v>23</v>
      </c>
      <c r="C59" s="17"/>
      <c r="E59" s="173"/>
      <c r="F59" s="173"/>
      <c r="G59" s="173"/>
    </row>
    <row r="60" spans="1:9">
      <c r="A60" s="34" t="s">
        <v>36</v>
      </c>
      <c r="B60" s="28" t="s">
        <v>23</v>
      </c>
      <c r="C60" s="17">
        <v>0</v>
      </c>
      <c r="E60" s="173"/>
      <c r="F60" s="173"/>
      <c r="G60" s="173"/>
    </row>
    <row r="61" spans="1:9">
      <c r="A61" s="29" t="s">
        <v>33</v>
      </c>
      <c r="B61" s="28" t="s">
        <v>23</v>
      </c>
      <c r="C61" s="17"/>
      <c r="E61" s="173"/>
      <c r="F61" s="173"/>
      <c r="G61" s="173"/>
    </row>
    <row r="62" spans="1:9">
      <c r="A62" s="29" t="s">
        <v>34</v>
      </c>
      <c r="B62" s="28" t="s">
        <v>23</v>
      </c>
      <c r="C62" s="17"/>
      <c r="E62" s="173"/>
      <c r="F62" s="173"/>
      <c r="G62" s="173"/>
    </row>
    <row r="63" spans="1:9">
      <c r="A63" s="29" t="s">
        <v>35</v>
      </c>
      <c r="B63" s="28" t="s">
        <v>23</v>
      </c>
      <c r="C63" s="17"/>
      <c r="E63" s="173"/>
      <c r="F63" s="173"/>
      <c r="G63" s="173"/>
    </row>
    <row r="64" spans="1:9">
      <c r="A64" s="34" t="s">
        <v>37</v>
      </c>
      <c r="B64" s="28" t="s">
        <v>23</v>
      </c>
      <c r="C64" s="17">
        <v>1</v>
      </c>
      <c r="E64" s="173"/>
      <c r="F64" s="173"/>
      <c r="G64" s="173"/>
    </row>
    <row r="65" spans="1:7">
      <c r="A65" s="34" t="s">
        <v>38</v>
      </c>
      <c r="B65" s="28" t="s">
        <v>23</v>
      </c>
      <c r="C65" s="17">
        <v>20</v>
      </c>
      <c r="E65" s="173"/>
      <c r="F65" s="173"/>
      <c r="G65" s="173"/>
    </row>
    <row r="66" spans="1:7">
      <c r="A66" s="35" t="s">
        <v>39</v>
      </c>
      <c r="B66" s="31" t="s">
        <v>23</v>
      </c>
      <c r="C66" s="36">
        <v>25</v>
      </c>
      <c r="E66" s="174"/>
      <c r="F66" s="174"/>
      <c r="G66" s="174"/>
    </row>
    <row r="67" spans="1:7">
      <c r="A67" s="21" t="s">
        <v>40</v>
      </c>
    </row>
    <row r="68" spans="1:7">
      <c r="A68" s="33" t="s">
        <v>41</v>
      </c>
      <c r="B68" s="26" t="s">
        <v>23</v>
      </c>
      <c r="C68" s="14">
        <v>759</v>
      </c>
      <c r="E68" s="175" t="s">
        <v>20</v>
      </c>
      <c r="F68" s="163"/>
      <c r="G68" s="175">
        <v>2016</v>
      </c>
    </row>
    <row r="69" spans="1:7">
      <c r="A69" s="34" t="s">
        <v>337</v>
      </c>
      <c r="B69" s="28" t="s">
        <v>23</v>
      </c>
      <c r="C69" s="17">
        <v>60</v>
      </c>
      <c r="E69" s="176"/>
      <c r="F69" s="164"/>
      <c r="G69" s="176"/>
    </row>
    <row r="70" spans="1:7">
      <c r="A70" s="34" t="s">
        <v>338</v>
      </c>
      <c r="B70" s="28" t="s">
        <v>23</v>
      </c>
      <c r="C70" s="17">
        <v>12</v>
      </c>
      <c r="E70" s="176"/>
      <c r="F70" s="164"/>
      <c r="G70" s="176"/>
    </row>
    <row r="71" spans="1:7" ht="15.75" customHeight="1">
      <c r="A71" s="111" t="s">
        <v>339</v>
      </c>
      <c r="B71" s="95" t="s">
        <v>23</v>
      </c>
      <c r="C71" s="112"/>
      <c r="E71" s="176"/>
      <c r="F71" s="164"/>
      <c r="G71" s="176"/>
    </row>
    <row r="72" spans="1:7" ht="15.75" customHeight="1">
      <c r="A72" s="110"/>
      <c r="B72" s="48"/>
      <c r="C72" s="11"/>
      <c r="E72" s="176"/>
      <c r="F72" s="164"/>
      <c r="G72" s="176"/>
    </row>
    <row r="73" spans="1:7" ht="15.75" customHeight="1">
      <c r="A73" s="39" t="s">
        <v>340</v>
      </c>
      <c r="B73" s="40" t="s">
        <v>87</v>
      </c>
      <c r="C73" s="41">
        <v>342</v>
      </c>
      <c r="E73" s="177"/>
      <c r="F73" s="165"/>
      <c r="G73" s="177"/>
    </row>
    <row r="75" spans="1:7">
      <c r="A75" s="21" t="s">
        <v>42</v>
      </c>
    </row>
    <row r="76" spans="1:7">
      <c r="A76" s="33" t="s">
        <v>43</v>
      </c>
      <c r="B76" s="26" t="s">
        <v>23</v>
      </c>
      <c r="C76" s="14">
        <v>1</v>
      </c>
      <c r="E76" s="160"/>
      <c r="F76" s="281"/>
      <c r="G76" s="160"/>
    </row>
    <row r="77" spans="1:7">
      <c r="A77" s="34" t="s">
        <v>44</v>
      </c>
      <c r="B77" s="28" t="s">
        <v>87</v>
      </c>
      <c r="C77" s="17"/>
      <c r="E77" s="161"/>
      <c r="F77" s="122"/>
      <c r="G77" s="161"/>
    </row>
    <row r="78" spans="1:7">
      <c r="A78" s="34" t="s">
        <v>341</v>
      </c>
      <c r="B78" s="28" t="s">
        <v>87</v>
      </c>
      <c r="C78" s="17"/>
      <c r="E78" s="161"/>
      <c r="F78" s="122"/>
      <c r="G78" s="161"/>
    </row>
    <row r="79" spans="1:7">
      <c r="A79" s="34" t="s">
        <v>342</v>
      </c>
      <c r="B79" s="28" t="s">
        <v>87</v>
      </c>
      <c r="C79" s="17"/>
      <c r="E79" s="161"/>
      <c r="F79" s="122"/>
      <c r="G79" s="161"/>
    </row>
    <row r="80" spans="1:7">
      <c r="A80" s="34" t="s">
        <v>343</v>
      </c>
      <c r="B80" s="28" t="s">
        <v>87</v>
      </c>
      <c r="C80" s="17"/>
      <c r="E80" s="161"/>
      <c r="F80" s="122"/>
      <c r="G80" s="161"/>
    </row>
    <row r="81" spans="1:7">
      <c r="A81" s="35" t="s">
        <v>214</v>
      </c>
      <c r="B81" s="31" t="s">
        <v>23</v>
      </c>
      <c r="C81" s="36"/>
      <c r="E81" s="162"/>
      <c r="F81" s="123"/>
      <c r="G81" s="162"/>
    </row>
  </sheetData>
  <mergeCells count="23">
    <mergeCell ref="G76:G81"/>
    <mergeCell ref="G68:G73"/>
    <mergeCell ref="G3:G16"/>
    <mergeCell ref="G18:G30"/>
    <mergeCell ref="G32:G38"/>
    <mergeCell ref="G55:G66"/>
    <mergeCell ref="E55:E66"/>
    <mergeCell ref="F55:F66"/>
    <mergeCell ref="E68:E73"/>
    <mergeCell ref="F68:F73"/>
    <mergeCell ref="E76:E81"/>
    <mergeCell ref="E3:E16"/>
    <mergeCell ref="F3:F16"/>
    <mergeCell ref="E18:E30"/>
    <mergeCell ref="E32:E38"/>
    <mergeCell ref="F18:F30"/>
    <mergeCell ref="E40:E46"/>
    <mergeCell ref="G40:G46"/>
    <mergeCell ref="E48:E51"/>
    <mergeCell ref="G48:G51"/>
    <mergeCell ref="F32:F38"/>
    <mergeCell ref="F40:F46"/>
    <mergeCell ref="F48:F51"/>
  </mergeCells>
  <pageMargins left="0.7" right="0.7" top="0.75" bottom="0.75" header="0.3" footer="0.3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8"/>
  <sheetViews>
    <sheetView workbookViewId="0">
      <pane ySplit="1" topLeftCell="A2" activePane="bottomLeft" state="frozen"/>
      <selection pane="bottomLeft" activeCell="J13" sqref="J13"/>
    </sheetView>
  </sheetViews>
  <sheetFormatPr defaultRowHeight="15"/>
  <cols>
    <col min="1" max="1" width="48" customWidth="1"/>
    <col min="2" max="2" width="15.7109375" customWidth="1"/>
    <col min="3" max="3" width="18.5703125" customWidth="1"/>
    <col min="4" max="4" width="1.140625" customWidth="1"/>
    <col min="5" max="5" width="13" customWidth="1"/>
    <col min="6" max="6" width="13" style="49" customWidth="1"/>
  </cols>
  <sheetData>
    <row r="1" spans="1:7">
      <c r="B1" s="21" t="s">
        <v>14</v>
      </c>
      <c r="C1" s="21" t="s">
        <v>46</v>
      </c>
      <c r="D1" s="21"/>
      <c r="E1" s="43" t="s">
        <v>17</v>
      </c>
      <c r="F1" s="1" t="s">
        <v>18</v>
      </c>
      <c r="G1" s="1" t="s">
        <v>347</v>
      </c>
    </row>
    <row r="2" spans="1:7">
      <c r="A2" s="21" t="s">
        <v>47</v>
      </c>
      <c r="B2" s="21"/>
      <c r="C2" s="21"/>
      <c r="D2" s="21"/>
      <c r="E2" s="44"/>
      <c r="F2" s="45"/>
    </row>
    <row r="3" spans="1:7">
      <c r="A3" s="25" t="s">
        <v>48</v>
      </c>
      <c r="B3" s="26" t="s">
        <v>23</v>
      </c>
      <c r="C3" s="14">
        <v>0</v>
      </c>
      <c r="D3" s="196"/>
      <c r="E3" s="175" t="s">
        <v>49</v>
      </c>
      <c r="F3" s="175"/>
      <c r="G3" s="175">
        <v>2016</v>
      </c>
    </row>
    <row r="4" spans="1:7">
      <c r="A4" s="27" t="s">
        <v>50</v>
      </c>
      <c r="B4" s="28" t="s">
        <v>23</v>
      </c>
      <c r="C4" s="17">
        <v>0</v>
      </c>
      <c r="D4" s="196"/>
      <c r="E4" s="176" t="s">
        <v>51</v>
      </c>
      <c r="F4" s="176"/>
      <c r="G4" s="176"/>
    </row>
    <row r="5" spans="1:7">
      <c r="A5" s="27" t="s">
        <v>52</v>
      </c>
      <c r="B5" s="28" t="s">
        <v>23</v>
      </c>
      <c r="C5" s="17">
        <v>0</v>
      </c>
      <c r="D5" s="196"/>
      <c r="E5" s="176" t="s">
        <v>51</v>
      </c>
      <c r="F5" s="176"/>
      <c r="G5" s="176"/>
    </row>
    <row r="6" spans="1:7">
      <c r="A6" s="27" t="s">
        <v>53</v>
      </c>
      <c r="B6" s="28" t="s">
        <v>23</v>
      </c>
      <c r="C6" s="17">
        <v>3</v>
      </c>
      <c r="D6" s="196"/>
      <c r="E6" s="176" t="s">
        <v>51</v>
      </c>
      <c r="F6" s="176"/>
      <c r="G6" s="176"/>
    </row>
    <row r="7" spans="1:7">
      <c r="A7" s="27" t="s">
        <v>54</v>
      </c>
      <c r="B7" s="28" t="s">
        <v>23</v>
      </c>
      <c r="C7" s="17">
        <v>0</v>
      </c>
      <c r="D7" s="196"/>
      <c r="E7" s="176" t="s">
        <v>51</v>
      </c>
      <c r="F7" s="176"/>
      <c r="G7" s="176"/>
    </row>
    <row r="8" spans="1:7">
      <c r="A8" s="27" t="s">
        <v>55</v>
      </c>
      <c r="B8" s="28" t="s">
        <v>23</v>
      </c>
      <c r="C8" s="17">
        <v>0</v>
      </c>
      <c r="D8" s="196"/>
      <c r="E8" s="176" t="s">
        <v>51</v>
      </c>
      <c r="F8" s="176"/>
      <c r="G8" s="176"/>
    </row>
    <row r="9" spans="1:7">
      <c r="A9" s="27" t="s">
        <v>56</v>
      </c>
      <c r="B9" s="28" t="s">
        <v>23</v>
      </c>
      <c r="C9" s="17">
        <v>0</v>
      </c>
      <c r="D9" s="196"/>
      <c r="E9" s="176" t="s">
        <v>51</v>
      </c>
      <c r="F9" s="176"/>
      <c r="G9" s="176"/>
    </row>
    <row r="10" spans="1:7">
      <c r="A10" s="27" t="s">
        <v>57</v>
      </c>
      <c r="B10" s="28" t="s">
        <v>23</v>
      </c>
      <c r="C10" s="17">
        <v>0</v>
      </c>
      <c r="D10" s="196"/>
      <c r="E10" s="176" t="s">
        <v>51</v>
      </c>
      <c r="F10" s="176"/>
      <c r="G10" s="176"/>
    </row>
    <row r="11" spans="1:7">
      <c r="A11" s="27" t="s">
        <v>58</v>
      </c>
      <c r="B11" s="28" t="s">
        <v>23</v>
      </c>
      <c r="C11" s="17">
        <v>0</v>
      </c>
      <c r="D11" s="196"/>
      <c r="E11" s="176" t="s">
        <v>51</v>
      </c>
      <c r="F11" s="176"/>
      <c r="G11" s="176"/>
    </row>
    <row r="12" spans="1:7">
      <c r="A12" s="27" t="s">
        <v>59</v>
      </c>
      <c r="B12" s="28" t="s">
        <v>23</v>
      </c>
      <c r="C12" s="17">
        <v>0</v>
      </c>
      <c r="D12" s="196"/>
      <c r="E12" s="176" t="s">
        <v>51</v>
      </c>
      <c r="F12" s="176"/>
      <c r="G12" s="176"/>
    </row>
    <row r="13" spans="1:7">
      <c r="A13" s="27" t="s">
        <v>60</v>
      </c>
      <c r="B13" s="28" t="s">
        <v>23</v>
      </c>
      <c r="C13" s="17">
        <v>7</v>
      </c>
      <c r="D13" s="196"/>
      <c r="E13" s="176" t="s">
        <v>51</v>
      </c>
      <c r="F13" s="176"/>
      <c r="G13" s="176"/>
    </row>
    <row r="14" spans="1:7" ht="29.25" customHeight="1">
      <c r="A14" s="46" t="s">
        <v>61</v>
      </c>
      <c r="B14" s="31" t="s">
        <v>23</v>
      </c>
      <c r="C14" s="36">
        <v>1</v>
      </c>
      <c r="D14" s="196"/>
      <c r="E14" s="177" t="s">
        <v>51</v>
      </c>
      <c r="F14" s="177"/>
      <c r="G14" s="177"/>
    </row>
    <row r="15" spans="1:7">
      <c r="A15" s="50" t="s">
        <v>62</v>
      </c>
      <c r="B15" s="51"/>
      <c r="E15" s="49"/>
      <c r="F15"/>
    </row>
    <row r="16" spans="1:7">
      <c r="A16" s="25" t="s">
        <v>63</v>
      </c>
      <c r="B16" s="26" t="s">
        <v>23</v>
      </c>
      <c r="C16" s="14">
        <v>1352</v>
      </c>
      <c r="D16" s="11"/>
      <c r="E16" s="169" t="s">
        <v>215</v>
      </c>
      <c r="F16" s="169" t="s">
        <v>13</v>
      </c>
      <c r="G16" s="169">
        <v>2016</v>
      </c>
    </row>
    <row r="17" spans="1:8">
      <c r="A17" s="27" t="s">
        <v>64</v>
      </c>
      <c r="B17" s="28" t="s">
        <v>23</v>
      </c>
      <c r="C17" s="17">
        <v>7</v>
      </c>
      <c r="D17" s="11"/>
      <c r="E17" s="170"/>
      <c r="F17" s="170"/>
      <c r="G17" s="170"/>
    </row>
    <row r="18" spans="1:8">
      <c r="A18" s="27" t="s">
        <v>65</v>
      </c>
      <c r="B18" s="28" t="s">
        <v>23</v>
      </c>
      <c r="C18" s="17"/>
      <c r="D18" s="11"/>
      <c r="E18" s="170"/>
      <c r="F18" s="170"/>
      <c r="G18" s="170"/>
    </row>
    <row r="19" spans="1:8">
      <c r="A19" s="30" t="s">
        <v>66</v>
      </c>
      <c r="B19" s="28" t="s">
        <v>23</v>
      </c>
      <c r="C19" s="17">
        <v>3286</v>
      </c>
      <c r="D19" s="11"/>
      <c r="E19" s="170"/>
      <c r="F19" s="170"/>
      <c r="G19" s="170"/>
    </row>
    <row r="20" spans="1:8">
      <c r="A20" s="30" t="s">
        <v>67</v>
      </c>
      <c r="B20" s="28" t="s">
        <v>23</v>
      </c>
      <c r="C20" s="17">
        <v>3824</v>
      </c>
      <c r="D20" s="11"/>
      <c r="E20" s="170"/>
      <c r="F20" s="170"/>
      <c r="G20" s="170"/>
    </row>
    <row r="21" spans="1:8">
      <c r="A21" s="30" t="s">
        <v>68</v>
      </c>
      <c r="B21" s="28" t="s">
        <v>23</v>
      </c>
      <c r="C21" s="17">
        <v>227</v>
      </c>
      <c r="D21" s="11"/>
      <c r="E21" s="170"/>
      <c r="F21" s="170"/>
      <c r="G21" s="170"/>
    </row>
    <row r="22" spans="1:8">
      <c r="A22" s="42" t="s">
        <v>216</v>
      </c>
      <c r="B22" s="31" t="s">
        <v>23</v>
      </c>
      <c r="C22" s="36">
        <v>105</v>
      </c>
      <c r="D22" s="11"/>
      <c r="E22" s="171"/>
      <c r="F22" s="171"/>
      <c r="G22" s="171"/>
    </row>
    <row r="23" spans="1:8">
      <c r="A23" s="191" t="s">
        <v>69</v>
      </c>
      <c r="B23" s="191"/>
      <c r="C23" s="191"/>
      <c r="D23" s="52"/>
    </row>
    <row r="24" spans="1:8">
      <c r="A24" s="53" t="s">
        <v>70</v>
      </c>
      <c r="B24" s="54"/>
      <c r="C24" s="55" t="s">
        <v>71</v>
      </c>
      <c r="D24" s="192" t="s">
        <v>72</v>
      </c>
      <c r="E24" s="193"/>
    </row>
    <row r="25" spans="1:8" ht="15" customHeight="1">
      <c r="A25" s="18" t="s">
        <v>73</v>
      </c>
      <c r="B25" s="28" t="s">
        <v>23</v>
      </c>
      <c r="C25" s="19">
        <v>47</v>
      </c>
      <c r="D25" s="194">
        <v>36</v>
      </c>
      <c r="E25" s="195"/>
      <c r="F25" s="175" t="s">
        <v>49</v>
      </c>
      <c r="G25" s="175" t="s">
        <v>13</v>
      </c>
      <c r="H25" s="175">
        <v>2016</v>
      </c>
    </row>
    <row r="26" spans="1:8">
      <c r="A26" s="18" t="s">
        <v>74</v>
      </c>
      <c r="B26" s="28" t="s">
        <v>23</v>
      </c>
      <c r="C26" s="19">
        <v>173</v>
      </c>
      <c r="D26" s="194">
        <v>251</v>
      </c>
      <c r="E26" s="195"/>
      <c r="F26" s="176"/>
      <c r="G26" s="176"/>
      <c r="H26" s="176"/>
    </row>
    <row r="27" spans="1:8">
      <c r="A27" s="18" t="s">
        <v>75</v>
      </c>
      <c r="B27" s="28" t="s">
        <v>23</v>
      </c>
      <c r="C27" s="19">
        <v>260</v>
      </c>
      <c r="D27" s="194">
        <v>283</v>
      </c>
      <c r="E27" s="195"/>
      <c r="F27" s="176"/>
      <c r="G27" s="176"/>
      <c r="H27" s="176"/>
    </row>
    <row r="28" spans="1:8">
      <c r="A28" s="18" t="s">
        <v>76</v>
      </c>
      <c r="B28" s="28" t="s">
        <v>23</v>
      </c>
      <c r="C28" s="19">
        <v>370</v>
      </c>
      <c r="D28" s="194">
        <v>378</v>
      </c>
      <c r="E28" s="195"/>
      <c r="F28" s="176"/>
      <c r="G28" s="176"/>
      <c r="H28" s="176"/>
    </row>
    <row r="29" spans="1:8">
      <c r="A29" s="18" t="s">
        <v>77</v>
      </c>
      <c r="B29" s="28" t="s">
        <v>23</v>
      </c>
      <c r="C29" s="19">
        <v>500</v>
      </c>
      <c r="D29" s="194">
        <v>436</v>
      </c>
      <c r="E29" s="195"/>
      <c r="F29" s="176"/>
      <c r="G29" s="176"/>
      <c r="H29" s="176"/>
    </row>
    <row r="30" spans="1:8">
      <c r="A30" s="18" t="s">
        <v>78</v>
      </c>
      <c r="B30" s="28" t="s">
        <v>23</v>
      </c>
      <c r="C30" s="19">
        <v>265</v>
      </c>
      <c r="D30" s="194">
        <v>256</v>
      </c>
      <c r="E30" s="195"/>
      <c r="F30" s="176"/>
      <c r="G30" s="176"/>
      <c r="H30" s="176"/>
    </row>
    <row r="31" spans="1:8">
      <c r="A31" s="18" t="s">
        <v>565</v>
      </c>
      <c r="B31" s="28" t="s">
        <v>23</v>
      </c>
      <c r="C31" s="19">
        <v>1073</v>
      </c>
      <c r="D31" s="194">
        <v>1129</v>
      </c>
      <c r="E31" s="195"/>
      <c r="F31" s="176"/>
      <c r="G31" s="176"/>
      <c r="H31" s="176"/>
    </row>
    <row r="32" spans="1:8">
      <c r="A32" s="18" t="s">
        <v>566</v>
      </c>
      <c r="B32" s="28" t="s">
        <v>23</v>
      </c>
      <c r="C32" s="19">
        <v>279</v>
      </c>
      <c r="D32" s="194">
        <v>265</v>
      </c>
      <c r="E32" s="195"/>
      <c r="F32" s="176"/>
      <c r="G32" s="176"/>
      <c r="H32" s="176"/>
    </row>
    <row r="33" spans="1:8">
      <c r="A33" s="18" t="s">
        <v>567</v>
      </c>
      <c r="B33" s="28" t="s">
        <v>23</v>
      </c>
      <c r="C33" s="19">
        <v>264</v>
      </c>
      <c r="D33" s="194">
        <v>187</v>
      </c>
      <c r="E33" s="195"/>
      <c r="F33" s="176"/>
      <c r="G33" s="176"/>
      <c r="H33" s="176"/>
    </row>
    <row r="34" spans="1:8">
      <c r="A34" s="56" t="s">
        <v>79</v>
      </c>
      <c r="B34" s="9"/>
      <c r="C34" s="57">
        <f>SUM(C25:C33)</f>
        <v>3231</v>
      </c>
      <c r="D34" s="57">
        <f t="shared" ref="D34:E34" si="0">SUM(D25:D33)</f>
        <v>3221</v>
      </c>
      <c r="E34" s="57">
        <f t="shared" si="0"/>
        <v>0</v>
      </c>
    </row>
    <row r="35" spans="1:8" ht="30">
      <c r="A35" s="58" t="s">
        <v>80</v>
      </c>
      <c r="B35" s="59"/>
      <c r="C35" s="60">
        <v>6452</v>
      </c>
      <c r="E35" s="61" t="s">
        <v>81</v>
      </c>
      <c r="F35" s="61"/>
      <c r="G35" s="61">
        <v>2016</v>
      </c>
    </row>
    <row r="36" spans="1:8">
      <c r="A36" s="38" t="s">
        <v>83</v>
      </c>
      <c r="F36"/>
    </row>
    <row r="37" spans="1:8">
      <c r="A37" s="62" t="s">
        <v>84</v>
      </c>
      <c r="B37" s="26" t="s">
        <v>23</v>
      </c>
      <c r="C37" s="63">
        <v>0</v>
      </c>
      <c r="E37" s="175" t="s">
        <v>85</v>
      </c>
      <c r="F37" s="185" t="s">
        <v>13</v>
      </c>
      <c r="G37" s="175">
        <v>2016</v>
      </c>
    </row>
    <row r="38" spans="1:8">
      <c r="A38" s="18" t="s">
        <v>86</v>
      </c>
      <c r="B38" s="28" t="s">
        <v>87</v>
      </c>
      <c r="C38" s="20">
        <v>0</v>
      </c>
      <c r="E38" s="176"/>
      <c r="F38" s="186"/>
      <c r="G38" s="176"/>
    </row>
    <row r="39" spans="1:8">
      <c r="A39" s="18" t="s">
        <v>88</v>
      </c>
      <c r="B39" s="28" t="s">
        <v>87</v>
      </c>
      <c r="C39" s="20">
        <v>2</v>
      </c>
      <c r="E39" s="176"/>
      <c r="F39" s="186"/>
      <c r="G39" s="176"/>
    </row>
    <row r="40" spans="1:8">
      <c r="A40" s="18" t="s">
        <v>89</v>
      </c>
      <c r="B40" s="28" t="s">
        <v>87</v>
      </c>
      <c r="C40" s="20">
        <v>0</v>
      </c>
      <c r="E40" s="176"/>
      <c r="F40" s="186"/>
      <c r="G40" s="176"/>
    </row>
    <row r="41" spans="1:8">
      <c r="A41" s="18" t="s">
        <v>397</v>
      </c>
      <c r="B41" s="28" t="s">
        <v>87</v>
      </c>
      <c r="C41" s="20">
        <v>228</v>
      </c>
      <c r="E41" s="176"/>
      <c r="F41" s="186"/>
      <c r="G41" s="176"/>
    </row>
    <row r="42" spans="1:8">
      <c r="A42" s="18" t="s">
        <v>90</v>
      </c>
      <c r="B42" s="28" t="s">
        <v>87</v>
      </c>
      <c r="C42" s="20">
        <v>0</v>
      </c>
      <c r="E42" s="176"/>
      <c r="F42" s="186"/>
      <c r="G42" s="176"/>
    </row>
    <row r="43" spans="1:8">
      <c r="A43" s="64" t="s">
        <v>91</v>
      </c>
      <c r="B43" s="31" t="s">
        <v>87</v>
      </c>
      <c r="C43" s="65">
        <v>1338</v>
      </c>
      <c r="E43" s="177"/>
      <c r="F43" s="187"/>
      <c r="G43" s="177"/>
    </row>
    <row r="44" spans="1:8">
      <c r="A44" s="113" t="s">
        <v>344</v>
      </c>
      <c r="B44" s="40" t="s">
        <v>87</v>
      </c>
      <c r="C44" s="60">
        <v>2</v>
      </c>
      <c r="E44" s="114" t="s">
        <v>20</v>
      </c>
      <c r="F44" s="114"/>
      <c r="G44" s="114"/>
    </row>
    <row r="45" spans="1:8" ht="13.5" customHeight="1">
      <c r="A45" s="21" t="s">
        <v>92</v>
      </c>
      <c r="E45" s="49"/>
      <c r="F45"/>
    </row>
    <row r="46" spans="1:8">
      <c r="A46" s="66" t="s">
        <v>475</v>
      </c>
      <c r="B46" s="26" t="s">
        <v>93</v>
      </c>
      <c r="C46" s="67">
        <v>1966</v>
      </c>
      <c r="E46" s="169" t="s">
        <v>82</v>
      </c>
      <c r="F46" s="188" t="s">
        <v>13</v>
      </c>
      <c r="G46" s="169">
        <v>2016</v>
      </c>
    </row>
    <row r="47" spans="1:8" ht="17.25" customHeight="1">
      <c r="A47" s="68" t="s">
        <v>476</v>
      </c>
      <c r="B47" s="28" t="s">
        <v>93</v>
      </c>
      <c r="C47" s="69">
        <v>1209</v>
      </c>
      <c r="D47" s="70"/>
      <c r="E47" s="170"/>
      <c r="F47" s="189"/>
      <c r="G47" s="170"/>
    </row>
    <row r="48" spans="1:8">
      <c r="A48" s="68" t="s">
        <v>477</v>
      </c>
      <c r="B48" s="28" t="s">
        <v>93</v>
      </c>
      <c r="C48" s="69">
        <v>1054</v>
      </c>
      <c r="E48" s="170"/>
      <c r="F48" s="189"/>
      <c r="G48" s="170"/>
    </row>
    <row r="49" spans="1:8">
      <c r="A49" s="68" t="s">
        <v>478</v>
      </c>
      <c r="B49" s="28" t="s">
        <v>93</v>
      </c>
      <c r="C49" s="69">
        <v>1018</v>
      </c>
      <c r="E49" s="170"/>
      <c r="F49" s="189"/>
      <c r="G49" s="170"/>
    </row>
    <row r="50" spans="1:8">
      <c r="A50" s="68" t="s">
        <v>479</v>
      </c>
      <c r="B50" s="28" t="s">
        <v>93</v>
      </c>
      <c r="C50" s="69">
        <v>978</v>
      </c>
      <c r="E50" s="170"/>
      <c r="F50" s="189"/>
      <c r="G50" s="170"/>
    </row>
    <row r="51" spans="1:8">
      <c r="A51" s="68" t="s">
        <v>480</v>
      </c>
      <c r="B51" s="28" t="s">
        <v>93</v>
      </c>
      <c r="C51" s="69">
        <v>946</v>
      </c>
      <c r="E51" s="170"/>
      <c r="F51" s="189"/>
      <c r="G51" s="170"/>
    </row>
    <row r="52" spans="1:8">
      <c r="A52" s="68" t="s">
        <v>481</v>
      </c>
      <c r="B52" s="28" t="s">
        <v>93</v>
      </c>
      <c r="C52" s="69">
        <v>716</v>
      </c>
      <c r="E52" s="170"/>
      <c r="F52" s="189"/>
      <c r="G52" s="170"/>
    </row>
    <row r="53" spans="1:8">
      <c r="A53" s="68" t="s">
        <v>482</v>
      </c>
      <c r="B53" s="28" t="s">
        <v>93</v>
      </c>
      <c r="C53" s="69">
        <v>535</v>
      </c>
      <c r="E53" s="170"/>
      <c r="F53" s="189"/>
      <c r="G53" s="170"/>
    </row>
    <row r="54" spans="1:8">
      <c r="A54" s="68" t="s">
        <v>483</v>
      </c>
      <c r="B54" s="28" t="s">
        <v>93</v>
      </c>
      <c r="C54" s="69">
        <v>398</v>
      </c>
      <c r="E54" s="170"/>
      <c r="F54" s="189"/>
      <c r="G54" s="170"/>
    </row>
    <row r="55" spans="1:8">
      <c r="A55" s="71" t="s">
        <v>484</v>
      </c>
      <c r="B55" s="31" t="s">
        <v>93</v>
      </c>
      <c r="C55" s="72">
        <v>349</v>
      </c>
      <c r="E55" s="171"/>
      <c r="F55" s="190"/>
      <c r="G55" s="171"/>
    </row>
    <row r="56" spans="1:8">
      <c r="A56" s="21" t="s">
        <v>94</v>
      </c>
      <c r="B56" s="21"/>
      <c r="C56" s="21"/>
      <c r="D56" s="21"/>
      <c r="E56" s="21"/>
      <c r="F56" s="73"/>
    </row>
    <row r="57" spans="1:8" ht="15" customHeight="1">
      <c r="A57" s="74"/>
      <c r="B57" s="13"/>
      <c r="C57" s="13" t="s">
        <v>13</v>
      </c>
      <c r="D57" s="178" t="s">
        <v>13</v>
      </c>
      <c r="E57" s="179"/>
      <c r="F57" s="175" t="s">
        <v>13</v>
      </c>
      <c r="G57" s="175" t="s">
        <v>485</v>
      </c>
      <c r="H57" s="175">
        <v>2016</v>
      </c>
    </row>
    <row r="58" spans="1:8">
      <c r="A58" s="18" t="s">
        <v>95</v>
      </c>
      <c r="B58" s="28" t="s">
        <v>87</v>
      </c>
      <c r="C58" s="28">
        <v>8</v>
      </c>
      <c r="D58" s="180"/>
      <c r="E58" s="180"/>
      <c r="F58" s="176"/>
      <c r="G58" s="176"/>
      <c r="H58" s="176"/>
    </row>
    <row r="59" spans="1:8">
      <c r="A59" s="18" t="s">
        <v>96</v>
      </c>
      <c r="B59" s="28" t="s">
        <v>87</v>
      </c>
      <c r="C59" s="28">
        <v>39</v>
      </c>
      <c r="D59" s="181"/>
      <c r="E59" s="182"/>
      <c r="F59" s="176"/>
      <c r="G59" s="176"/>
      <c r="H59" s="176"/>
    </row>
    <row r="60" spans="1:8">
      <c r="A60" s="18" t="s">
        <v>97</v>
      </c>
      <c r="B60" s="28" t="s">
        <v>87</v>
      </c>
      <c r="C60" s="28">
        <v>20</v>
      </c>
      <c r="D60" s="181"/>
      <c r="E60" s="182"/>
      <c r="F60" s="176"/>
      <c r="G60" s="176"/>
      <c r="H60" s="176"/>
    </row>
    <row r="61" spans="1:8">
      <c r="A61" s="18" t="s">
        <v>98</v>
      </c>
      <c r="B61" s="28" t="s">
        <v>87</v>
      </c>
      <c r="C61" s="28">
        <v>17</v>
      </c>
      <c r="D61" s="181"/>
      <c r="E61" s="182"/>
      <c r="F61" s="176"/>
      <c r="G61" s="176"/>
      <c r="H61" s="176"/>
    </row>
    <row r="62" spans="1:8">
      <c r="A62" s="64" t="s">
        <v>99</v>
      </c>
      <c r="B62" s="31" t="s">
        <v>87</v>
      </c>
      <c r="C62" s="31">
        <v>41</v>
      </c>
      <c r="D62" s="183"/>
      <c r="E62" s="184"/>
      <c r="F62" s="177"/>
      <c r="G62" s="177"/>
      <c r="H62" s="177"/>
    </row>
    <row r="63" spans="1:8">
      <c r="A63" s="51" t="s">
        <v>221</v>
      </c>
    </row>
    <row r="64" spans="1:8">
      <c r="A64" s="62" t="s">
        <v>217</v>
      </c>
      <c r="B64" s="26" t="s">
        <v>23</v>
      </c>
      <c r="C64" s="67">
        <v>0</v>
      </c>
      <c r="E64" s="169" t="s">
        <v>82</v>
      </c>
      <c r="F64" s="169"/>
      <c r="G64" s="169">
        <v>2016</v>
      </c>
    </row>
    <row r="65" spans="1:7">
      <c r="A65" s="18" t="s">
        <v>311</v>
      </c>
      <c r="B65" s="28" t="s">
        <v>23</v>
      </c>
      <c r="C65" s="69">
        <v>0</v>
      </c>
      <c r="E65" s="170"/>
      <c r="F65" s="170"/>
      <c r="G65" s="170"/>
    </row>
    <row r="66" spans="1:7">
      <c r="A66" s="18" t="s">
        <v>218</v>
      </c>
      <c r="B66" s="28" t="s">
        <v>23</v>
      </c>
      <c r="C66" s="69">
        <v>0</v>
      </c>
      <c r="E66" s="170"/>
      <c r="F66" s="170"/>
      <c r="G66" s="170"/>
    </row>
    <row r="67" spans="1:7">
      <c r="A67" s="18" t="s">
        <v>219</v>
      </c>
      <c r="B67" s="28" t="s">
        <v>23</v>
      </c>
      <c r="C67" s="69">
        <v>0</v>
      </c>
      <c r="E67" s="170"/>
      <c r="F67" s="170"/>
      <c r="G67" s="170"/>
    </row>
    <row r="68" spans="1:7">
      <c r="A68" s="64" t="s">
        <v>220</v>
      </c>
      <c r="B68" s="31" t="s">
        <v>23</v>
      </c>
      <c r="C68" s="72">
        <v>0</v>
      </c>
      <c r="E68" s="171"/>
      <c r="F68" s="171"/>
      <c r="G68" s="171"/>
    </row>
  </sheetData>
  <mergeCells count="39">
    <mergeCell ref="F3:F14"/>
    <mergeCell ref="H25:H33"/>
    <mergeCell ref="G37:G43"/>
    <mergeCell ref="G46:G55"/>
    <mergeCell ref="H57:H62"/>
    <mergeCell ref="D3:D14"/>
    <mergeCell ref="E3:E14"/>
    <mergeCell ref="E16:E22"/>
    <mergeCell ref="F16:F22"/>
    <mergeCell ref="G25:G33"/>
    <mergeCell ref="D26:E26"/>
    <mergeCell ref="D27:E27"/>
    <mergeCell ref="D28:E28"/>
    <mergeCell ref="D29:E29"/>
    <mergeCell ref="G3:G14"/>
    <mergeCell ref="G16:G22"/>
    <mergeCell ref="A23:C23"/>
    <mergeCell ref="D24:E24"/>
    <mergeCell ref="D25:E25"/>
    <mergeCell ref="F25:F33"/>
    <mergeCell ref="D30:E30"/>
    <mergeCell ref="D31:E31"/>
    <mergeCell ref="D32:E32"/>
    <mergeCell ref="D33:E33"/>
    <mergeCell ref="E37:E43"/>
    <mergeCell ref="F37:F43"/>
    <mergeCell ref="E46:E55"/>
    <mergeCell ref="F46:F55"/>
    <mergeCell ref="E64:E68"/>
    <mergeCell ref="D57:E57"/>
    <mergeCell ref="F57:F62"/>
    <mergeCell ref="G57:G62"/>
    <mergeCell ref="D58:E58"/>
    <mergeCell ref="D59:E59"/>
    <mergeCell ref="D60:E60"/>
    <mergeCell ref="D61:E61"/>
    <mergeCell ref="D62:E62"/>
    <mergeCell ref="F64:F68"/>
    <mergeCell ref="G64:G68"/>
  </mergeCells>
  <pageMargins left="0.7" right="0.7" top="0.75" bottom="0.75" header="0.3" footer="0.3"/>
  <pageSetup scale="89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X166"/>
  <sheetViews>
    <sheetView topLeftCell="A145" zoomScale="70" zoomScaleNormal="70" workbookViewId="0">
      <selection activeCell="Q14" sqref="Q14"/>
    </sheetView>
  </sheetViews>
  <sheetFormatPr defaultRowHeight="15"/>
  <cols>
    <col min="1" max="1" width="30.140625" customWidth="1"/>
    <col min="2" max="2" width="14.85546875" customWidth="1"/>
    <col min="3" max="3" width="11.42578125" customWidth="1"/>
    <col min="4" max="4" width="17.140625" customWidth="1"/>
    <col min="5" max="5" width="11.42578125" customWidth="1"/>
    <col min="6" max="6" width="19.140625" customWidth="1"/>
    <col min="7" max="7" width="15.42578125" customWidth="1"/>
    <col min="8" max="8" width="15.85546875" customWidth="1"/>
    <col min="9" max="9" width="11.42578125" customWidth="1"/>
    <col min="10" max="10" width="14.85546875" customWidth="1"/>
    <col min="11" max="11" width="14.85546875" bestFit="1" customWidth="1"/>
    <col min="12" max="14" width="12.85546875" customWidth="1"/>
    <col min="15" max="20" width="15.85546875" customWidth="1"/>
    <col min="21" max="21" width="13.140625" customWidth="1"/>
    <col min="22" max="23" width="11.28515625" customWidth="1"/>
    <col min="24" max="24" width="15.42578125" customWidth="1"/>
    <col min="25" max="25" width="10.5703125" customWidth="1"/>
    <col min="26" max="26" width="14.85546875" bestFit="1" customWidth="1"/>
    <col min="27" max="27" width="10.7109375" bestFit="1" customWidth="1"/>
    <col min="28" max="28" width="14.85546875" bestFit="1" customWidth="1"/>
    <col min="29" max="29" width="17.7109375" customWidth="1"/>
    <col min="30" max="30" width="14.85546875" bestFit="1" customWidth="1"/>
  </cols>
  <sheetData>
    <row r="2" spans="1:24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</row>
    <row r="3" spans="1:24" ht="38.25" customHeight="1">
      <c r="A3" s="137" t="s">
        <v>486</v>
      </c>
      <c r="B3" s="138"/>
      <c r="C3" s="138"/>
      <c r="D3" s="138"/>
      <c r="E3" s="138"/>
      <c r="F3" s="138"/>
      <c r="G3" s="138"/>
      <c r="H3" s="138"/>
      <c r="I3" s="138"/>
      <c r="J3" s="138" t="s">
        <v>13</v>
      </c>
      <c r="K3" s="138"/>
      <c r="L3" s="138"/>
      <c r="M3" s="138"/>
      <c r="N3" s="5"/>
    </row>
    <row r="4" spans="1:24" ht="38.25" customHeight="1">
      <c r="A4" s="231" t="s">
        <v>101</v>
      </c>
      <c r="B4" s="223" t="s">
        <v>102</v>
      </c>
      <c r="C4" s="223" t="s">
        <v>103</v>
      </c>
      <c r="D4" s="223" t="s">
        <v>104</v>
      </c>
      <c r="E4" s="223" t="s">
        <v>345</v>
      </c>
      <c r="F4" s="223" t="s">
        <v>346</v>
      </c>
      <c r="G4" s="225" t="s">
        <v>105</v>
      </c>
      <c r="H4" s="226" t="s">
        <v>382</v>
      </c>
      <c r="I4" s="227"/>
      <c r="J4" s="227"/>
      <c r="K4" s="227"/>
      <c r="L4" s="227"/>
      <c r="M4" s="228"/>
      <c r="N4" s="5"/>
      <c r="O4" s="5"/>
    </row>
    <row r="5" spans="1:24" ht="22.5" customHeight="1">
      <c r="A5" s="232"/>
      <c r="B5" s="224"/>
      <c r="C5" s="224"/>
      <c r="D5" s="224"/>
      <c r="E5" s="224"/>
      <c r="F5" s="224"/>
      <c r="G5" s="225"/>
      <c r="H5" s="229" t="s">
        <v>381</v>
      </c>
      <c r="I5" s="230"/>
      <c r="J5" s="229" t="s">
        <v>391</v>
      </c>
      <c r="K5" s="230"/>
      <c r="L5" s="229" t="s">
        <v>106</v>
      </c>
      <c r="M5" s="230"/>
      <c r="N5" s="5"/>
      <c r="O5" s="5"/>
    </row>
    <row r="6" spans="1:24" ht="38.25" customHeight="1">
      <c r="A6" s="232"/>
      <c r="B6" s="224"/>
      <c r="C6" s="224"/>
      <c r="D6" s="224"/>
      <c r="E6" s="224"/>
      <c r="F6" s="224"/>
      <c r="G6" s="223"/>
      <c r="H6" s="231" t="s">
        <v>107</v>
      </c>
      <c r="I6" s="233" t="s">
        <v>108</v>
      </c>
      <c r="J6" s="231" t="s">
        <v>107</v>
      </c>
      <c r="K6" s="233" t="s">
        <v>109</v>
      </c>
      <c r="L6" s="231" t="s">
        <v>107</v>
      </c>
      <c r="M6" s="233" t="s">
        <v>108</v>
      </c>
      <c r="N6" s="5"/>
    </row>
    <row r="7" spans="1:24">
      <c r="A7" s="278"/>
      <c r="B7" s="279"/>
      <c r="C7" s="279"/>
      <c r="D7" s="279"/>
      <c r="E7" s="279"/>
      <c r="F7" s="279"/>
      <c r="G7" s="225"/>
      <c r="H7" s="278"/>
      <c r="I7" s="280"/>
      <c r="J7" s="278"/>
      <c r="K7" s="280"/>
      <c r="L7" s="278"/>
      <c r="M7" s="280"/>
      <c r="N7" s="5"/>
    </row>
    <row r="8" spans="1:24">
      <c r="A8" s="275" t="s">
        <v>487</v>
      </c>
      <c r="B8" s="276" t="s">
        <v>224</v>
      </c>
      <c r="C8" s="276">
        <v>19536</v>
      </c>
      <c r="D8" s="276" t="s">
        <v>224</v>
      </c>
      <c r="E8" s="277" t="s">
        <v>488</v>
      </c>
      <c r="F8" s="276">
        <v>37380</v>
      </c>
      <c r="G8" s="276" t="s">
        <v>489</v>
      </c>
      <c r="H8" s="276">
        <v>243</v>
      </c>
      <c r="I8" s="276">
        <v>239</v>
      </c>
      <c r="J8" s="276">
        <v>582</v>
      </c>
      <c r="K8" s="276">
        <v>574</v>
      </c>
      <c r="L8" s="276">
        <v>582</v>
      </c>
      <c r="M8" s="276">
        <v>574</v>
      </c>
    </row>
    <row r="9" spans="1:24" ht="15" customHeight="1">
      <c r="A9" s="271" t="s">
        <v>425</v>
      </c>
      <c r="B9" s="272" t="s">
        <v>224</v>
      </c>
      <c r="C9" s="272"/>
      <c r="D9" s="272"/>
      <c r="E9" s="272"/>
      <c r="F9" s="272"/>
      <c r="G9" s="272"/>
      <c r="H9" s="272"/>
      <c r="I9" s="272"/>
      <c r="J9" s="272"/>
      <c r="K9" s="272"/>
      <c r="L9" s="272"/>
      <c r="M9" s="272"/>
    </row>
    <row r="10" spans="1:24">
      <c r="A10" s="271" t="s">
        <v>426</v>
      </c>
      <c r="B10" s="272" t="s">
        <v>227</v>
      </c>
      <c r="C10" s="272"/>
      <c r="D10" s="272"/>
      <c r="E10" s="272"/>
      <c r="F10" s="272"/>
      <c r="G10" s="272"/>
      <c r="H10" s="272"/>
      <c r="I10" s="272"/>
      <c r="J10" s="272"/>
      <c r="K10" s="272"/>
      <c r="L10" s="272"/>
      <c r="M10" s="272"/>
    </row>
    <row r="11" spans="1:24">
      <c r="A11" s="271" t="s">
        <v>427</v>
      </c>
      <c r="B11" s="272" t="s">
        <v>227</v>
      </c>
      <c r="C11" s="272"/>
      <c r="D11" s="272"/>
      <c r="E11" s="272"/>
      <c r="F11" s="272"/>
      <c r="G11" s="272"/>
      <c r="H11" s="272"/>
      <c r="I11" s="272"/>
      <c r="J11" s="272"/>
      <c r="K11" s="272"/>
      <c r="L11" s="272"/>
      <c r="M11" s="272"/>
    </row>
    <row r="12" spans="1:24">
      <c r="A12" s="273"/>
      <c r="B12" s="274"/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274"/>
    </row>
    <row r="13" spans="1:24">
      <c r="A13" s="78" t="s">
        <v>16</v>
      </c>
      <c r="B13" s="140" t="s">
        <v>0</v>
      </c>
      <c r="C13" s="136"/>
      <c r="D13" s="136"/>
      <c r="E13" s="136"/>
      <c r="F13" s="136"/>
      <c r="G13" s="136"/>
      <c r="H13" s="136"/>
      <c r="I13" s="141"/>
      <c r="J13" s="141"/>
      <c r="K13" s="141"/>
      <c r="L13" s="141"/>
      <c r="M13" s="141"/>
    </row>
    <row r="14" spans="1:24">
      <c r="A14" s="78" t="s">
        <v>17</v>
      </c>
      <c r="B14" s="142" t="s">
        <v>110</v>
      </c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</row>
    <row r="15" spans="1:24">
      <c r="A15" s="78" t="s">
        <v>18</v>
      </c>
      <c r="B15" s="142"/>
      <c r="C15" s="141"/>
      <c r="D15" s="141"/>
      <c r="E15" s="141"/>
      <c r="F15" s="141"/>
      <c r="G15" s="141"/>
      <c r="H15" s="141"/>
      <c r="I15" s="141"/>
      <c r="J15" s="141"/>
      <c r="K15" s="141"/>
      <c r="L15" s="141"/>
      <c r="M15" s="141"/>
    </row>
    <row r="16" spans="1:24">
      <c r="A16" s="78" t="s">
        <v>347</v>
      </c>
      <c r="B16" s="140">
        <v>2017</v>
      </c>
      <c r="C16" s="136"/>
      <c r="D16" s="136"/>
      <c r="E16" s="136"/>
      <c r="F16" s="136"/>
      <c r="G16" s="136"/>
      <c r="H16" s="136"/>
      <c r="I16" s="136"/>
      <c r="J16" s="136"/>
      <c r="K16" s="136"/>
      <c r="L16" s="136"/>
      <c r="M16" s="136"/>
    </row>
    <row r="17" spans="1:16">
      <c r="B17" s="136"/>
      <c r="C17" s="136"/>
      <c r="D17" s="136"/>
      <c r="E17" s="136"/>
      <c r="F17" s="136"/>
      <c r="G17" s="136"/>
      <c r="H17" s="136"/>
      <c r="I17" s="136"/>
      <c r="J17" s="136"/>
      <c r="K17" s="136"/>
      <c r="L17" s="136"/>
      <c r="M17" s="136"/>
    </row>
    <row r="18" spans="1:16">
      <c r="B18" s="136"/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36"/>
    </row>
    <row r="19" spans="1:16">
      <c r="A19" s="79" t="s">
        <v>232</v>
      </c>
      <c r="B19" s="136"/>
      <c r="C19" s="136"/>
      <c r="D19" s="136"/>
      <c r="E19" s="136"/>
      <c r="F19" s="136"/>
      <c r="G19" s="136"/>
      <c r="H19" s="136"/>
      <c r="I19" s="136"/>
      <c r="J19" s="136"/>
      <c r="K19" s="136"/>
      <c r="L19" s="136"/>
      <c r="M19" s="136"/>
    </row>
    <row r="20" spans="1:16">
      <c r="A20" s="206" t="s">
        <v>101</v>
      </c>
      <c r="B20" s="218" t="s">
        <v>111</v>
      </c>
      <c r="C20" s="219"/>
      <c r="D20" s="219"/>
      <c r="E20" s="219"/>
      <c r="F20" s="219"/>
      <c r="G20" s="220"/>
      <c r="H20" s="136"/>
      <c r="I20" s="136"/>
      <c r="J20" s="136"/>
      <c r="K20" s="136"/>
      <c r="L20" s="136"/>
      <c r="M20" s="136"/>
    </row>
    <row r="21" spans="1:16">
      <c r="A21" s="207"/>
      <c r="B21" s="218" t="s">
        <v>112</v>
      </c>
      <c r="C21" s="219"/>
      <c r="D21" s="219"/>
      <c r="E21" s="219"/>
      <c r="F21" s="219"/>
      <c r="G21" s="220"/>
      <c r="H21" s="136"/>
      <c r="I21" s="136"/>
      <c r="J21" s="136"/>
      <c r="K21" s="136"/>
      <c r="L21" s="136"/>
      <c r="M21" s="136"/>
    </row>
    <row r="22" spans="1:16" ht="45">
      <c r="A22" s="207"/>
      <c r="B22" s="119" t="s">
        <v>113</v>
      </c>
      <c r="C22" s="119" t="s">
        <v>114</v>
      </c>
      <c r="D22" s="119" t="s">
        <v>233</v>
      </c>
      <c r="E22" s="119" t="s">
        <v>234</v>
      </c>
      <c r="F22" s="119" t="s">
        <v>383</v>
      </c>
      <c r="G22" s="120" t="s">
        <v>115</v>
      </c>
      <c r="H22" s="136"/>
      <c r="I22" s="136"/>
      <c r="J22" s="136"/>
      <c r="K22" s="136"/>
      <c r="L22" s="136"/>
      <c r="M22" s="136"/>
    </row>
    <row r="23" spans="1:16">
      <c r="A23" s="267" t="s">
        <v>490</v>
      </c>
      <c r="B23" s="265"/>
      <c r="C23" s="143"/>
      <c r="D23" s="143"/>
      <c r="E23" s="143"/>
      <c r="F23" s="144"/>
      <c r="G23" s="145"/>
      <c r="H23" s="136"/>
      <c r="I23" s="136"/>
      <c r="J23" s="136"/>
      <c r="K23" s="136"/>
      <c r="L23" s="136"/>
      <c r="M23" s="136"/>
    </row>
    <row r="24" spans="1:16">
      <c r="A24" s="267" t="s">
        <v>491</v>
      </c>
      <c r="B24" s="266"/>
      <c r="C24" s="146"/>
      <c r="D24" s="146"/>
      <c r="E24" s="146"/>
      <c r="F24" s="147"/>
      <c r="G24" s="148"/>
      <c r="H24" s="136"/>
      <c r="I24" s="136"/>
      <c r="J24" s="136"/>
      <c r="K24" s="136"/>
      <c r="L24" s="136"/>
      <c r="M24" s="136"/>
    </row>
    <row r="25" spans="1:16">
      <c r="A25" s="267" t="s">
        <v>492</v>
      </c>
      <c r="B25" s="266"/>
      <c r="C25" s="146"/>
      <c r="D25" s="146"/>
      <c r="E25" s="146"/>
      <c r="F25" s="147"/>
      <c r="G25" s="148"/>
      <c r="H25" s="136"/>
      <c r="I25" s="136"/>
      <c r="J25" s="136"/>
      <c r="K25" s="136"/>
      <c r="L25" s="136"/>
      <c r="M25" s="136"/>
      <c r="N25" s="5"/>
    </row>
    <row r="26" spans="1:16">
      <c r="A26" s="267" t="s">
        <v>493</v>
      </c>
      <c r="B26" s="266"/>
      <c r="C26" s="146"/>
      <c r="D26" s="146"/>
      <c r="E26" s="146"/>
      <c r="F26" s="147"/>
      <c r="G26" s="148"/>
      <c r="H26" s="136"/>
      <c r="I26" s="136"/>
      <c r="J26" s="136"/>
      <c r="K26" s="136"/>
      <c r="L26" s="136"/>
      <c r="M26" s="136"/>
      <c r="N26" s="5"/>
    </row>
    <row r="27" spans="1:16">
      <c r="A27" s="267" t="s">
        <v>494</v>
      </c>
      <c r="B27" s="266"/>
      <c r="C27" s="146"/>
      <c r="D27" s="146"/>
      <c r="E27" s="146"/>
      <c r="F27" s="147"/>
      <c r="G27" s="148"/>
      <c r="H27" s="136"/>
      <c r="I27" s="136"/>
      <c r="J27" s="136"/>
      <c r="K27" s="136"/>
      <c r="L27" s="136"/>
      <c r="M27" s="136"/>
      <c r="N27" s="5"/>
    </row>
    <row r="28" spans="1:16">
      <c r="A28" s="267" t="s">
        <v>495</v>
      </c>
      <c r="B28" s="266"/>
      <c r="C28" s="146"/>
      <c r="D28" s="146"/>
      <c r="E28" s="146"/>
      <c r="F28" s="147"/>
      <c r="G28" s="148"/>
      <c r="H28" s="136"/>
      <c r="I28" s="136"/>
      <c r="J28" s="136"/>
      <c r="K28" s="136"/>
      <c r="L28" s="136"/>
      <c r="M28" s="136"/>
      <c r="N28" s="5"/>
    </row>
    <row r="29" spans="1:16" ht="15" customHeight="1">
      <c r="A29" s="267" t="s">
        <v>496</v>
      </c>
      <c r="B29" s="266"/>
      <c r="C29" s="146"/>
      <c r="D29" s="146"/>
      <c r="E29" s="146"/>
      <c r="F29" s="147"/>
      <c r="G29" s="148"/>
      <c r="H29" s="136"/>
      <c r="I29" s="136"/>
      <c r="J29" s="136"/>
      <c r="K29" s="136"/>
      <c r="L29" s="136"/>
      <c r="M29" s="136"/>
      <c r="N29" s="5"/>
    </row>
    <row r="30" spans="1:16" ht="15" customHeight="1">
      <c r="A30" s="267" t="s">
        <v>497</v>
      </c>
      <c r="B30" s="266"/>
      <c r="C30" s="146"/>
      <c r="D30" s="146"/>
      <c r="E30" s="146"/>
      <c r="F30" s="147"/>
      <c r="G30" s="148"/>
      <c r="H30" s="136"/>
      <c r="I30" s="136"/>
      <c r="J30" s="136"/>
      <c r="K30" s="136"/>
      <c r="L30" s="136"/>
      <c r="M30" s="136"/>
      <c r="O30" s="5"/>
      <c r="P30" s="5"/>
    </row>
    <row r="31" spans="1:16">
      <c r="A31" s="267" t="s">
        <v>498</v>
      </c>
      <c r="B31" s="266"/>
      <c r="C31" s="146"/>
      <c r="D31" s="146"/>
      <c r="E31" s="146"/>
      <c r="F31" s="147"/>
      <c r="G31" s="148"/>
      <c r="H31" s="136"/>
      <c r="I31" s="136"/>
      <c r="J31" s="136"/>
      <c r="K31" s="136"/>
      <c r="L31" s="136"/>
      <c r="M31" s="136"/>
      <c r="O31" s="5"/>
      <c r="P31" s="5"/>
    </row>
    <row r="32" spans="1:16">
      <c r="A32" s="267" t="s">
        <v>499</v>
      </c>
      <c r="B32" s="266"/>
      <c r="C32" s="146"/>
      <c r="D32" s="146"/>
      <c r="E32" s="146"/>
      <c r="F32" s="147"/>
      <c r="G32" s="148"/>
      <c r="H32" s="136"/>
      <c r="I32" s="136"/>
      <c r="J32" s="136"/>
      <c r="K32" s="136"/>
      <c r="L32" s="136"/>
      <c r="M32" s="136"/>
      <c r="O32" s="5"/>
      <c r="P32" s="5"/>
    </row>
    <row r="33" spans="1:13">
      <c r="A33" s="267" t="s">
        <v>500</v>
      </c>
      <c r="B33" s="266"/>
      <c r="C33" s="146"/>
      <c r="D33" s="146"/>
      <c r="E33" s="146"/>
      <c r="F33" s="147"/>
      <c r="G33" s="148"/>
      <c r="H33" s="136"/>
      <c r="I33" s="136"/>
      <c r="J33" s="136"/>
      <c r="K33" s="136"/>
      <c r="L33" s="136"/>
      <c r="M33" s="136"/>
    </row>
    <row r="34" spans="1:13">
      <c r="A34" s="267" t="s">
        <v>501</v>
      </c>
      <c r="B34" s="266"/>
      <c r="C34" s="146"/>
      <c r="D34" s="146"/>
      <c r="E34" s="146"/>
      <c r="F34" s="147"/>
      <c r="G34" s="148"/>
      <c r="H34" s="136"/>
      <c r="I34" s="136"/>
      <c r="J34" s="136"/>
      <c r="K34" s="136"/>
      <c r="L34" s="136"/>
      <c r="M34" s="136"/>
    </row>
    <row r="35" spans="1:13">
      <c r="A35" s="267" t="s">
        <v>502</v>
      </c>
      <c r="B35" s="266"/>
      <c r="C35" s="146"/>
      <c r="D35" s="146"/>
      <c r="E35" s="146"/>
      <c r="F35" s="147"/>
      <c r="G35" s="148"/>
      <c r="H35" s="136"/>
      <c r="I35" s="136"/>
      <c r="J35" s="136"/>
      <c r="K35" s="136"/>
      <c r="L35" s="136"/>
      <c r="M35" s="136"/>
    </row>
    <row r="36" spans="1:13">
      <c r="A36" s="267" t="s">
        <v>503</v>
      </c>
      <c r="B36" s="266"/>
      <c r="C36" s="146"/>
      <c r="D36" s="146"/>
      <c r="E36" s="146"/>
      <c r="F36" s="147"/>
      <c r="G36" s="148"/>
      <c r="H36" s="136"/>
      <c r="I36" s="136"/>
      <c r="J36" s="136"/>
      <c r="K36" s="136"/>
      <c r="L36" s="136"/>
      <c r="M36" s="136"/>
    </row>
    <row r="37" spans="1:13">
      <c r="A37" s="267" t="s">
        <v>504</v>
      </c>
      <c r="B37" s="266"/>
      <c r="C37" s="146"/>
      <c r="D37" s="146"/>
      <c r="E37" s="146"/>
      <c r="F37" s="147"/>
      <c r="G37" s="148"/>
      <c r="H37" s="136"/>
      <c r="I37" s="136"/>
      <c r="J37" s="136"/>
      <c r="K37" s="136"/>
      <c r="L37" s="136"/>
      <c r="M37" s="136"/>
    </row>
    <row r="38" spans="1:13">
      <c r="A38" s="268" t="s">
        <v>505</v>
      </c>
      <c r="B38" s="266"/>
      <c r="C38" s="146"/>
      <c r="D38" s="146"/>
      <c r="E38" s="146"/>
      <c r="F38" s="147"/>
      <c r="G38" s="148"/>
      <c r="H38" s="136"/>
      <c r="I38" s="136"/>
      <c r="J38" s="136"/>
      <c r="K38" s="136"/>
      <c r="L38" s="136"/>
      <c r="M38" s="136"/>
    </row>
    <row r="39" spans="1:13">
      <c r="A39" s="267" t="s">
        <v>506</v>
      </c>
      <c r="B39" s="266"/>
      <c r="C39" s="146"/>
      <c r="D39" s="146"/>
      <c r="E39" s="146"/>
      <c r="F39" s="147"/>
      <c r="G39" s="148"/>
      <c r="H39" s="136"/>
      <c r="I39" s="136"/>
      <c r="J39" s="136"/>
      <c r="K39" s="136"/>
      <c r="L39" s="136"/>
      <c r="M39" s="136"/>
    </row>
    <row r="40" spans="1:13">
      <c r="A40" s="268" t="s">
        <v>507</v>
      </c>
      <c r="B40" s="266"/>
      <c r="C40" s="146"/>
      <c r="D40" s="146"/>
      <c r="E40" s="146"/>
      <c r="F40" s="147"/>
      <c r="G40" s="148"/>
      <c r="H40" s="136"/>
      <c r="I40" s="136"/>
      <c r="J40" s="136"/>
      <c r="K40" s="136"/>
      <c r="L40" s="136"/>
      <c r="M40" s="136"/>
    </row>
    <row r="41" spans="1:13">
      <c r="A41" s="267" t="s">
        <v>508</v>
      </c>
      <c r="B41" s="266"/>
      <c r="C41" s="146"/>
      <c r="D41" s="146"/>
      <c r="E41" s="146"/>
      <c r="F41" s="147"/>
      <c r="G41" s="148"/>
      <c r="H41" s="136"/>
      <c r="I41" s="136"/>
      <c r="J41" s="136"/>
      <c r="K41" s="136"/>
      <c r="L41" s="136"/>
      <c r="M41" s="136"/>
    </row>
    <row r="42" spans="1:13">
      <c r="A42" s="267" t="s">
        <v>509</v>
      </c>
      <c r="B42" s="266"/>
      <c r="C42" s="146"/>
      <c r="D42" s="146"/>
      <c r="E42" s="146"/>
      <c r="F42" s="147"/>
      <c r="G42" s="148"/>
      <c r="H42" s="136"/>
      <c r="I42" s="136"/>
      <c r="J42" s="136"/>
      <c r="K42" s="136"/>
      <c r="L42" s="136"/>
      <c r="M42" s="136"/>
    </row>
    <row r="43" spans="1:13">
      <c r="A43" s="267" t="s">
        <v>510</v>
      </c>
      <c r="B43" s="266"/>
      <c r="C43" s="146"/>
      <c r="D43" s="146"/>
      <c r="E43" s="146"/>
      <c r="F43" s="146"/>
      <c r="G43" s="148"/>
      <c r="H43" s="136"/>
      <c r="I43" s="136"/>
      <c r="J43" s="136"/>
      <c r="K43" s="136"/>
      <c r="L43" s="136"/>
      <c r="M43" s="136"/>
    </row>
    <row r="44" spans="1:13">
      <c r="A44" s="267" t="s">
        <v>511</v>
      </c>
      <c r="B44" s="261"/>
      <c r="C44" s="149"/>
      <c r="D44" s="149"/>
      <c r="E44" s="149"/>
      <c r="F44" s="150" t="s">
        <v>512</v>
      </c>
      <c r="G44" s="151"/>
      <c r="H44" s="136"/>
      <c r="I44" s="136"/>
      <c r="J44" s="136"/>
      <c r="K44" s="136"/>
      <c r="L44" s="136"/>
      <c r="M44" s="136"/>
    </row>
    <row r="45" spans="1:13">
      <c r="A45" s="267" t="s">
        <v>513</v>
      </c>
      <c r="B45" s="266"/>
      <c r="C45" s="146"/>
      <c r="D45" s="146"/>
      <c r="E45" s="146"/>
      <c r="F45" s="147"/>
      <c r="G45" s="148"/>
      <c r="H45" s="136"/>
      <c r="I45" s="136"/>
      <c r="J45" s="136"/>
      <c r="K45" s="136"/>
      <c r="L45" s="136"/>
      <c r="M45" s="136"/>
    </row>
    <row r="46" spans="1:13">
      <c r="A46" s="267" t="s">
        <v>514</v>
      </c>
      <c r="B46" s="266"/>
      <c r="C46" s="146"/>
      <c r="D46" s="146"/>
      <c r="E46" s="146"/>
      <c r="F46" s="147"/>
      <c r="G46" s="148"/>
      <c r="H46" s="136"/>
      <c r="I46" s="136"/>
      <c r="J46" s="136"/>
      <c r="K46" s="136"/>
      <c r="L46" s="136"/>
      <c r="M46" s="136"/>
    </row>
    <row r="47" spans="1:13">
      <c r="A47" s="267" t="s">
        <v>515</v>
      </c>
      <c r="B47" s="266"/>
      <c r="C47" s="146"/>
      <c r="D47" s="146"/>
      <c r="E47" s="146"/>
      <c r="F47" s="147"/>
      <c r="G47" s="148"/>
      <c r="H47" s="136"/>
      <c r="I47" s="136"/>
      <c r="J47" s="136"/>
      <c r="K47" s="136"/>
      <c r="L47" s="136"/>
      <c r="M47" s="136"/>
    </row>
    <row r="48" spans="1:13">
      <c r="A48" s="267" t="s">
        <v>516</v>
      </c>
      <c r="B48" s="266"/>
      <c r="C48" s="146"/>
      <c r="D48" s="146"/>
      <c r="E48" s="146"/>
      <c r="F48" s="147"/>
      <c r="G48" s="148"/>
      <c r="H48" s="136"/>
      <c r="I48" s="136"/>
      <c r="J48" s="136"/>
      <c r="K48" s="136"/>
      <c r="L48" s="136"/>
      <c r="M48" s="136"/>
    </row>
    <row r="49" spans="1:13">
      <c r="A49" s="267" t="s">
        <v>517</v>
      </c>
      <c r="B49" s="266"/>
      <c r="C49" s="146"/>
      <c r="D49" s="146"/>
      <c r="E49" s="146"/>
      <c r="F49" s="147"/>
      <c r="G49" s="148"/>
      <c r="H49" s="136"/>
      <c r="I49" s="136"/>
      <c r="J49" s="136"/>
      <c r="K49" s="136"/>
      <c r="L49" s="136"/>
      <c r="M49" s="136"/>
    </row>
    <row r="50" spans="1:13">
      <c r="A50" s="267" t="s">
        <v>518</v>
      </c>
      <c r="B50" s="266"/>
      <c r="C50" s="146"/>
      <c r="D50" s="146"/>
      <c r="E50" s="146"/>
      <c r="F50" s="147"/>
      <c r="G50" s="148"/>
      <c r="H50" s="136"/>
      <c r="I50" s="136"/>
      <c r="J50" s="136"/>
      <c r="K50" s="136"/>
      <c r="L50" s="136"/>
      <c r="M50" s="136"/>
    </row>
    <row r="51" spans="1:13">
      <c r="A51" s="267" t="s">
        <v>519</v>
      </c>
      <c r="B51" s="266"/>
      <c r="C51" s="146"/>
      <c r="D51" s="146"/>
      <c r="E51" s="146"/>
      <c r="F51" s="147"/>
      <c r="G51" s="148"/>
      <c r="H51" s="136"/>
      <c r="I51" s="136"/>
      <c r="J51" s="136"/>
      <c r="K51" s="136"/>
      <c r="L51" s="136"/>
      <c r="M51" s="136"/>
    </row>
    <row r="52" spans="1:13">
      <c r="A52" s="267" t="s">
        <v>520</v>
      </c>
      <c r="B52" s="266"/>
      <c r="C52" s="146"/>
      <c r="D52" s="146"/>
      <c r="E52" s="146"/>
      <c r="F52" s="147"/>
      <c r="G52" s="148"/>
      <c r="H52" s="136"/>
      <c r="I52" s="136"/>
      <c r="J52" s="136"/>
      <c r="K52" s="136"/>
      <c r="L52" s="136"/>
      <c r="M52" s="136"/>
    </row>
    <row r="53" spans="1:13">
      <c r="A53" s="267" t="s">
        <v>521</v>
      </c>
      <c r="B53" s="266"/>
      <c r="C53" s="146"/>
      <c r="D53" s="146"/>
      <c r="E53" s="146"/>
      <c r="F53" s="147"/>
      <c r="G53" s="148"/>
      <c r="H53" s="136"/>
      <c r="I53" s="136"/>
      <c r="J53" s="136"/>
      <c r="K53" s="136"/>
      <c r="L53" s="136"/>
      <c r="M53" s="136"/>
    </row>
    <row r="54" spans="1:13">
      <c r="A54" s="267" t="s">
        <v>522</v>
      </c>
      <c r="B54" s="266"/>
      <c r="C54" s="146"/>
      <c r="D54" s="146"/>
      <c r="E54" s="146"/>
      <c r="F54" s="147"/>
      <c r="G54" s="148"/>
      <c r="H54" s="136"/>
      <c r="I54" s="136"/>
      <c r="J54" s="136"/>
      <c r="K54" s="136"/>
      <c r="L54" s="136"/>
      <c r="M54" s="136"/>
    </row>
    <row r="55" spans="1:13">
      <c r="A55" s="267" t="s">
        <v>490</v>
      </c>
      <c r="B55" s="266"/>
      <c r="C55" s="146"/>
      <c r="D55" s="146"/>
      <c r="E55" s="146"/>
      <c r="F55" s="147"/>
      <c r="G55" s="148"/>
      <c r="H55" s="136"/>
      <c r="I55" s="136"/>
      <c r="J55" s="136"/>
      <c r="K55" s="136"/>
      <c r="L55" s="136"/>
      <c r="M55" s="136"/>
    </row>
    <row r="56" spans="1:13">
      <c r="A56" s="267" t="s">
        <v>523</v>
      </c>
      <c r="B56" s="266"/>
      <c r="C56" s="146"/>
      <c r="D56" s="146"/>
      <c r="E56" s="146"/>
      <c r="F56" s="147"/>
      <c r="G56" s="148"/>
      <c r="H56" s="136"/>
      <c r="I56" s="136"/>
      <c r="J56" s="136"/>
      <c r="K56" s="136"/>
      <c r="L56" s="136"/>
      <c r="M56" s="136"/>
    </row>
    <row r="57" spans="1:13">
      <c r="A57" s="267" t="s">
        <v>524</v>
      </c>
      <c r="B57" s="266"/>
      <c r="C57" s="146"/>
      <c r="D57" s="146"/>
      <c r="E57" s="146"/>
      <c r="F57" s="147"/>
      <c r="G57" s="148"/>
      <c r="H57" s="136"/>
      <c r="I57" s="136"/>
      <c r="J57" s="136"/>
      <c r="K57" s="136"/>
      <c r="L57" s="136"/>
      <c r="M57" s="136"/>
    </row>
    <row r="58" spans="1:13">
      <c r="A58" s="267" t="s">
        <v>525</v>
      </c>
      <c r="B58" s="261"/>
      <c r="C58" s="149"/>
      <c r="D58" s="149"/>
      <c r="E58" s="149"/>
      <c r="F58" s="150"/>
      <c r="G58" s="151"/>
      <c r="H58" s="136"/>
      <c r="I58" s="136"/>
      <c r="J58" s="136"/>
      <c r="K58" s="136"/>
      <c r="L58" s="136"/>
      <c r="M58" s="136"/>
    </row>
    <row r="59" spans="1:13" ht="15" customHeight="1">
      <c r="A59" s="267" t="s">
        <v>526</v>
      </c>
      <c r="B59" s="266"/>
      <c r="C59" s="146"/>
      <c r="D59" s="146"/>
      <c r="E59" s="146"/>
      <c r="F59" s="147"/>
      <c r="G59" s="148"/>
      <c r="H59" s="136"/>
      <c r="I59" s="136"/>
      <c r="J59" s="136"/>
      <c r="K59" s="136"/>
      <c r="L59" s="136"/>
      <c r="M59" s="136"/>
    </row>
    <row r="60" spans="1:13">
      <c r="A60" s="267" t="s">
        <v>527</v>
      </c>
      <c r="B60" s="266"/>
      <c r="C60" s="146"/>
      <c r="D60" s="146"/>
      <c r="E60" s="146"/>
      <c r="F60" s="147"/>
      <c r="G60" s="148"/>
      <c r="H60" s="136"/>
      <c r="I60" s="136"/>
      <c r="J60" s="136"/>
      <c r="K60" s="136"/>
      <c r="L60" s="136"/>
      <c r="M60" s="136"/>
    </row>
    <row r="61" spans="1:13">
      <c r="A61" s="267" t="s">
        <v>528</v>
      </c>
      <c r="B61" s="266"/>
      <c r="C61" s="146"/>
      <c r="D61" s="146"/>
      <c r="E61" s="146"/>
      <c r="F61" s="147"/>
      <c r="G61" s="148"/>
      <c r="H61" s="136"/>
      <c r="I61" s="136"/>
      <c r="J61" s="136"/>
      <c r="K61" s="136"/>
      <c r="L61" s="136"/>
      <c r="M61" s="136"/>
    </row>
    <row r="62" spans="1:13">
      <c r="A62" s="267" t="s">
        <v>529</v>
      </c>
      <c r="B62" s="266"/>
      <c r="C62" s="146"/>
      <c r="D62" s="146"/>
      <c r="E62" s="146"/>
      <c r="F62" s="147"/>
      <c r="G62" s="148"/>
      <c r="H62" s="136"/>
      <c r="I62" s="136"/>
      <c r="J62" s="136"/>
      <c r="K62" s="136"/>
      <c r="L62" s="136"/>
      <c r="M62" s="136"/>
    </row>
    <row r="63" spans="1:13">
      <c r="A63" s="267" t="s">
        <v>530</v>
      </c>
      <c r="B63" s="266"/>
      <c r="C63" s="146"/>
      <c r="D63" s="146"/>
      <c r="E63" s="146"/>
      <c r="F63" s="147"/>
      <c r="G63" s="148"/>
      <c r="H63" s="136"/>
      <c r="I63" s="136"/>
      <c r="J63" s="136"/>
      <c r="K63" s="136"/>
      <c r="L63" s="136"/>
      <c r="M63" s="136"/>
    </row>
    <row r="64" spans="1:13">
      <c r="A64" s="267" t="s">
        <v>531</v>
      </c>
      <c r="B64" s="266"/>
      <c r="C64" s="146"/>
      <c r="D64" s="146"/>
      <c r="E64" s="146"/>
      <c r="F64" s="147"/>
      <c r="G64" s="148"/>
      <c r="H64" s="136"/>
      <c r="I64" s="136"/>
      <c r="J64" s="136"/>
      <c r="K64" s="136"/>
      <c r="L64" s="136"/>
      <c r="M64" s="136"/>
    </row>
    <row r="65" spans="1:13">
      <c r="A65" s="267" t="s">
        <v>532</v>
      </c>
      <c r="B65" s="266"/>
      <c r="C65" s="146"/>
      <c r="D65" s="146"/>
      <c r="E65" s="146"/>
      <c r="F65" s="147"/>
      <c r="G65" s="148"/>
      <c r="H65" s="136"/>
      <c r="I65" s="136"/>
      <c r="J65" s="136"/>
      <c r="K65" s="136"/>
      <c r="L65" s="136"/>
      <c r="M65" s="136"/>
    </row>
    <row r="66" spans="1:13">
      <c r="A66" s="269" t="s">
        <v>533</v>
      </c>
      <c r="B66" s="266"/>
      <c r="C66" s="146"/>
      <c r="D66" s="146"/>
      <c r="E66" s="146"/>
      <c r="F66" s="147"/>
      <c r="G66" s="148"/>
      <c r="H66" s="136"/>
      <c r="I66" s="136"/>
      <c r="J66" s="136"/>
      <c r="K66" s="136"/>
      <c r="L66" s="136"/>
      <c r="M66" s="136"/>
    </row>
    <row r="67" spans="1:13" ht="22.5" customHeight="1">
      <c r="A67" s="267" t="s">
        <v>534</v>
      </c>
      <c r="B67" s="266"/>
      <c r="C67" s="146"/>
      <c r="D67" s="146"/>
      <c r="E67" s="146"/>
      <c r="F67" s="147"/>
      <c r="G67" s="148"/>
      <c r="H67" s="136"/>
      <c r="I67" s="136"/>
      <c r="J67" s="136"/>
      <c r="K67" s="136"/>
      <c r="L67" s="136"/>
      <c r="M67" s="136"/>
    </row>
    <row r="68" spans="1:13" ht="22.5" customHeight="1">
      <c r="A68" s="267" t="s">
        <v>535</v>
      </c>
      <c r="B68" s="266"/>
      <c r="C68" s="146"/>
      <c r="D68" s="146"/>
      <c r="E68" s="146"/>
      <c r="F68" s="147" t="s">
        <v>536</v>
      </c>
      <c r="G68" s="148"/>
      <c r="H68" s="136"/>
      <c r="I68" s="136"/>
      <c r="J68" s="136"/>
      <c r="K68" s="136"/>
      <c r="L68" s="136"/>
      <c r="M68" s="136"/>
    </row>
    <row r="69" spans="1:13">
      <c r="A69" s="267" t="s">
        <v>537</v>
      </c>
      <c r="B69" s="266"/>
      <c r="C69" s="146"/>
      <c r="D69" s="146"/>
      <c r="E69" s="146"/>
      <c r="F69" s="147"/>
      <c r="G69" s="148"/>
      <c r="H69" s="136"/>
      <c r="I69" s="136"/>
      <c r="J69" s="136"/>
      <c r="K69" s="136"/>
      <c r="L69" s="136"/>
      <c r="M69" s="136"/>
    </row>
    <row r="70" spans="1:13">
      <c r="A70" s="267" t="s">
        <v>538</v>
      </c>
      <c r="B70" s="266"/>
      <c r="C70" s="146"/>
      <c r="D70" s="146"/>
      <c r="E70" s="146"/>
      <c r="F70" s="147"/>
      <c r="G70" s="148"/>
      <c r="H70" s="136"/>
      <c r="I70" s="136"/>
      <c r="J70" s="136"/>
      <c r="K70" s="136"/>
      <c r="L70" s="136"/>
      <c r="M70" s="136"/>
    </row>
    <row r="71" spans="1:13">
      <c r="A71" s="267" t="s">
        <v>539</v>
      </c>
      <c r="B71" s="266"/>
      <c r="C71" s="146"/>
      <c r="D71" s="146"/>
      <c r="E71" s="146"/>
      <c r="F71" s="147"/>
      <c r="G71" s="148"/>
      <c r="H71" s="136"/>
      <c r="I71" s="136"/>
      <c r="J71" s="136"/>
      <c r="K71" s="136"/>
      <c r="L71" s="136"/>
      <c r="M71" s="136"/>
    </row>
    <row r="72" spans="1:13">
      <c r="A72" s="267" t="s">
        <v>540</v>
      </c>
      <c r="B72" s="266"/>
      <c r="C72" s="146"/>
      <c r="D72" s="146"/>
      <c r="E72" s="146"/>
      <c r="F72" s="147"/>
      <c r="G72" s="148"/>
      <c r="H72" s="136"/>
      <c r="I72" s="136"/>
      <c r="J72" s="136"/>
      <c r="K72" s="136"/>
      <c r="L72" s="136"/>
      <c r="M72" s="136"/>
    </row>
    <row r="73" spans="1:13">
      <c r="A73" s="267" t="s">
        <v>541</v>
      </c>
      <c r="B73" s="266"/>
      <c r="C73" s="146"/>
      <c r="D73" s="146"/>
      <c r="E73" s="146"/>
      <c r="F73" s="147"/>
      <c r="G73" s="148"/>
      <c r="H73" s="136"/>
      <c r="I73" s="136"/>
      <c r="J73" s="136"/>
      <c r="K73" s="136"/>
      <c r="L73" s="136"/>
      <c r="M73" s="136"/>
    </row>
    <row r="74" spans="1:13">
      <c r="A74" s="267" t="s">
        <v>542</v>
      </c>
      <c r="B74" s="266"/>
      <c r="C74" s="146"/>
      <c r="D74" s="146"/>
      <c r="E74" s="146"/>
      <c r="F74" s="147"/>
      <c r="G74" s="148"/>
      <c r="H74" s="136"/>
      <c r="I74" s="136"/>
      <c r="J74" s="136"/>
      <c r="K74" s="136"/>
      <c r="L74" s="136"/>
      <c r="M74" s="136"/>
    </row>
    <row r="75" spans="1:13">
      <c r="A75" s="267" t="s">
        <v>543</v>
      </c>
      <c r="B75" s="266"/>
      <c r="C75" s="146"/>
      <c r="D75" s="146"/>
      <c r="E75" s="146"/>
      <c r="F75" s="147"/>
      <c r="G75" s="148"/>
      <c r="H75" s="136"/>
      <c r="I75" s="136"/>
      <c r="J75" s="136"/>
      <c r="K75" s="136"/>
      <c r="L75" s="136"/>
      <c r="M75" s="136"/>
    </row>
    <row r="76" spans="1:13">
      <c r="A76" s="267" t="s">
        <v>544</v>
      </c>
      <c r="B76" s="266"/>
      <c r="C76" s="146"/>
      <c r="D76" s="146"/>
      <c r="E76" s="146"/>
      <c r="F76" s="147"/>
      <c r="G76" s="148"/>
      <c r="H76" s="136"/>
      <c r="I76" s="136"/>
      <c r="J76" s="136"/>
      <c r="K76" s="136"/>
      <c r="L76" s="136"/>
      <c r="M76" s="136"/>
    </row>
    <row r="77" spans="1:13">
      <c r="A77" s="267" t="s">
        <v>545</v>
      </c>
      <c r="B77" s="266"/>
      <c r="C77" s="146"/>
      <c r="D77" s="146"/>
      <c r="E77" s="146"/>
      <c r="F77" s="147"/>
      <c r="G77" s="148"/>
      <c r="H77" s="136"/>
      <c r="I77" s="136"/>
      <c r="J77" s="136"/>
      <c r="K77" s="136"/>
      <c r="L77" s="136"/>
      <c r="M77" s="136"/>
    </row>
    <row r="78" spans="1:13">
      <c r="A78" s="268" t="s">
        <v>546</v>
      </c>
      <c r="B78" s="266"/>
      <c r="C78" s="146"/>
      <c r="D78" s="146"/>
      <c r="E78" s="146"/>
      <c r="F78" s="147"/>
      <c r="G78" s="148"/>
      <c r="H78" s="136"/>
      <c r="I78" s="136"/>
      <c r="J78" s="136"/>
      <c r="K78" s="136"/>
      <c r="L78" s="136"/>
      <c r="M78" s="136"/>
    </row>
    <row r="79" spans="1:13">
      <c r="A79" s="268" t="s">
        <v>547</v>
      </c>
      <c r="B79" s="266"/>
      <c r="C79" s="146"/>
      <c r="D79" s="146"/>
      <c r="E79" s="146"/>
      <c r="F79" s="147"/>
      <c r="G79" s="148"/>
      <c r="H79" s="136"/>
      <c r="I79" s="136"/>
      <c r="J79" s="136"/>
      <c r="K79" s="136"/>
      <c r="L79" s="136"/>
      <c r="M79" s="136"/>
    </row>
    <row r="80" spans="1:13">
      <c r="A80" s="267" t="s">
        <v>548</v>
      </c>
      <c r="B80" s="266"/>
      <c r="C80" s="146"/>
      <c r="D80" s="146"/>
      <c r="E80" s="146"/>
      <c r="F80" s="147"/>
      <c r="G80" s="148"/>
      <c r="H80" s="136"/>
      <c r="I80" s="136"/>
      <c r="J80" s="136"/>
      <c r="K80" s="136"/>
      <c r="L80" s="136"/>
      <c r="M80" s="136"/>
    </row>
    <row r="81" spans="1:19">
      <c r="A81" s="267" t="s">
        <v>549</v>
      </c>
      <c r="B81" s="266"/>
      <c r="C81" s="146"/>
      <c r="D81" s="146"/>
      <c r="E81" s="146"/>
      <c r="F81" s="147"/>
      <c r="G81" s="148"/>
      <c r="H81" s="136"/>
      <c r="I81" s="136"/>
      <c r="J81" s="136"/>
      <c r="K81" s="136"/>
      <c r="L81" s="136"/>
      <c r="M81" s="136"/>
    </row>
    <row r="82" spans="1:19">
      <c r="A82" s="267" t="s">
        <v>550</v>
      </c>
      <c r="B82" s="266"/>
      <c r="C82" s="146"/>
      <c r="D82" s="146"/>
      <c r="E82" s="146"/>
      <c r="F82" s="147"/>
      <c r="G82" s="148"/>
      <c r="H82" s="136"/>
      <c r="I82" s="136"/>
      <c r="J82" s="136"/>
      <c r="K82" s="136"/>
      <c r="L82" s="136"/>
      <c r="M82" s="136"/>
    </row>
    <row r="83" spans="1:19">
      <c r="A83" s="268" t="s">
        <v>551</v>
      </c>
      <c r="B83" s="266"/>
      <c r="C83" s="146"/>
      <c r="D83" s="146"/>
      <c r="E83" s="146"/>
      <c r="F83" s="147"/>
      <c r="G83" s="148"/>
      <c r="H83" s="136"/>
      <c r="I83" s="136"/>
      <c r="J83" s="136"/>
      <c r="K83" s="136"/>
      <c r="L83" s="136"/>
      <c r="M83" s="136"/>
    </row>
    <row r="84" spans="1:19">
      <c r="A84" s="268" t="s">
        <v>552</v>
      </c>
      <c r="B84" s="266"/>
      <c r="C84" s="146"/>
      <c r="D84" s="146"/>
      <c r="E84" s="146"/>
      <c r="F84" s="147"/>
      <c r="G84" s="148"/>
      <c r="H84" s="136"/>
      <c r="I84" s="136"/>
      <c r="J84" s="136"/>
      <c r="K84" s="136"/>
      <c r="L84" s="136"/>
      <c r="M84" s="136"/>
    </row>
    <row r="85" spans="1:19">
      <c r="A85" s="268" t="s">
        <v>553</v>
      </c>
      <c r="B85" s="266"/>
      <c r="C85" s="146"/>
      <c r="D85" s="146"/>
      <c r="E85" s="146"/>
      <c r="F85" s="147"/>
      <c r="G85" s="148"/>
      <c r="H85" s="136"/>
      <c r="I85" s="136"/>
      <c r="J85" s="136"/>
      <c r="K85" s="136"/>
      <c r="L85" s="136"/>
      <c r="M85" s="136"/>
    </row>
    <row r="86" spans="1:19">
      <c r="A86" s="268" t="s">
        <v>554</v>
      </c>
      <c r="B86" s="266"/>
      <c r="C86" s="146"/>
      <c r="D86" s="146"/>
      <c r="E86" s="146"/>
      <c r="F86" s="147"/>
      <c r="G86" s="148"/>
      <c r="H86" s="136"/>
      <c r="I86" s="136"/>
      <c r="J86" s="136"/>
      <c r="K86" s="136"/>
      <c r="L86" s="136"/>
      <c r="M86" s="136"/>
      <c r="O86" s="5"/>
      <c r="P86" s="5"/>
      <c r="Q86" s="5"/>
      <c r="R86" s="5"/>
      <c r="S86" s="5"/>
    </row>
    <row r="87" spans="1:19">
      <c r="A87" s="270" t="s">
        <v>555</v>
      </c>
      <c r="B87" s="266"/>
      <c r="C87" s="146"/>
      <c r="D87" s="146"/>
      <c r="E87" s="146"/>
      <c r="F87" s="147"/>
      <c r="G87" s="148"/>
      <c r="H87" s="136"/>
      <c r="I87" s="136"/>
      <c r="J87" s="136"/>
      <c r="K87" s="136"/>
      <c r="L87" s="136"/>
      <c r="M87" s="136"/>
      <c r="O87" s="5"/>
      <c r="P87" s="5"/>
      <c r="Q87" s="5"/>
      <c r="R87" s="5"/>
      <c r="S87" s="5"/>
    </row>
    <row r="88" spans="1:19">
      <c r="A88" s="270" t="s">
        <v>556</v>
      </c>
      <c r="B88" s="266"/>
      <c r="C88" s="146"/>
      <c r="D88" s="146"/>
      <c r="E88" s="146"/>
      <c r="F88" s="147"/>
      <c r="G88" s="148"/>
      <c r="H88" s="136"/>
      <c r="I88" s="136"/>
      <c r="J88" s="136"/>
      <c r="K88" s="136"/>
      <c r="L88" s="136"/>
      <c r="M88" s="136"/>
      <c r="O88" s="5"/>
      <c r="P88" s="5"/>
      <c r="Q88" s="5"/>
      <c r="R88" s="5"/>
      <c r="S88" s="5"/>
    </row>
    <row r="89" spans="1:19">
      <c r="A89" s="270" t="s">
        <v>557</v>
      </c>
      <c r="B89" s="266"/>
      <c r="C89" s="146"/>
      <c r="D89" s="146"/>
      <c r="E89" s="146"/>
      <c r="F89" s="147"/>
      <c r="G89" s="148"/>
      <c r="H89" s="136"/>
      <c r="I89" s="136"/>
      <c r="J89" s="136"/>
      <c r="K89" s="136"/>
      <c r="L89" s="136"/>
      <c r="M89" s="136"/>
      <c r="O89" s="5"/>
      <c r="P89" s="5"/>
      <c r="Q89" s="5"/>
      <c r="R89" s="5"/>
      <c r="S89" s="5"/>
    </row>
    <row r="90" spans="1:19">
      <c r="A90" s="270" t="s">
        <v>558</v>
      </c>
      <c r="B90" s="266"/>
      <c r="C90" s="146"/>
      <c r="D90" s="146"/>
      <c r="E90" s="146"/>
      <c r="F90" s="147"/>
      <c r="G90" s="148"/>
      <c r="H90" s="136"/>
      <c r="I90" s="136"/>
      <c r="J90" s="136"/>
      <c r="K90" s="136"/>
      <c r="L90" s="136"/>
      <c r="M90" s="136"/>
      <c r="O90" s="5"/>
      <c r="P90" s="5"/>
      <c r="Q90" s="5"/>
      <c r="R90" s="5"/>
      <c r="S90" s="5"/>
    </row>
    <row r="91" spans="1:19">
      <c r="A91" s="270" t="s">
        <v>559</v>
      </c>
      <c r="B91" s="266"/>
      <c r="C91" s="146"/>
      <c r="D91" s="146"/>
      <c r="E91" s="146"/>
      <c r="F91" s="147"/>
      <c r="G91" s="148"/>
      <c r="H91" s="136"/>
      <c r="I91" s="136"/>
      <c r="J91" s="136"/>
      <c r="K91" s="136"/>
      <c r="L91" s="136"/>
      <c r="M91" s="136"/>
      <c r="O91" s="5"/>
      <c r="P91" s="5"/>
      <c r="Q91" s="5"/>
      <c r="R91" s="5"/>
      <c r="S91" s="5"/>
    </row>
    <row r="92" spans="1:19">
      <c r="A92" s="270" t="s">
        <v>560</v>
      </c>
      <c r="B92" s="266"/>
      <c r="C92" s="146"/>
      <c r="D92" s="146"/>
      <c r="E92" s="146"/>
      <c r="F92" s="147"/>
      <c r="G92" s="148"/>
      <c r="H92" s="136"/>
      <c r="I92" s="136"/>
      <c r="J92" s="136"/>
      <c r="K92" s="136"/>
      <c r="L92" s="136"/>
      <c r="M92" s="136"/>
      <c r="O92" s="5"/>
      <c r="P92" s="5"/>
      <c r="Q92" s="5"/>
      <c r="R92" s="5"/>
      <c r="S92" s="5"/>
    </row>
    <row r="93" spans="1:19" ht="15" customHeight="1">
      <c r="A93" s="152"/>
      <c r="B93" s="141"/>
      <c r="C93" s="141"/>
      <c r="D93" s="141"/>
      <c r="E93" s="141"/>
      <c r="F93" s="141"/>
      <c r="G93" s="141"/>
      <c r="H93" s="136"/>
      <c r="I93" s="136"/>
      <c r="J93" s="136"/>
      <c r="K93" s="136"/>
      <c r="L93" s="136"/>
      <c r="M93" s="136"/>
    </row>
    <row r="94" spans="1:19" ht="15" customHeight="1">
      <c r="A94" s="152"/>
      <c r="B94" s="141"/>
      <c r="C94" s="141"/>
      <c r="D94" s="141"/>
      <c r="E94" s="141"/>
      <c r="F94" s="141"/>
      <c r="G94" s="141"/>
      <c r="H94" s="136"/>
      <c r="I94" s="136"/>
      <c r="J94" s="136"/>
      <c r="K94" s="136"/>
      <c r="L94" s="136"/>
      <c r="M94" s="136"/>
    </row>
    <row r="95" spans="1:19" ht="19.5" customHeight="1">
      <c r="A95" s="78" t="s">
        <v>16</v>
      </c>
      <c r="B95" s="140" t="s">
        <v>0</v>
      </c>
      <c r="C95" s="136"/>
      <c r="D95" s="136"/>
      <c r="E95" s="136"/>
      <c r="F95" s="136"/>
      <c r="G95" s="136"/>
      <c r="H95" s="136"/>
      <c r="I95" s="141"/>
      <c r="J95" s="136"/>
      <c r="K95" s="136"/>
      <c r="L95" s="136"/>
      <c r="M95" s="136"/>
    </row>
    <row r="96" spans="1:19" ht="19.5" customHeight="1">
      <c r="A96" s="78" t="s">
        <v>17</v>
      </c>
      <c r="B96" s="142" t="s">
        <v>110</v>
      </c>
      <c r="C96" s="141"/>
      <c r="D96" s="141"/>
      <c r="E96" s="141"/>
      <c r="F96" s="141"/>
      <c r="G96" s="141"/>
      <c r="H96" s="141"/>
      <c r="I96" s="141"/>
      <c r="J96" s="136"/>
      <c r="K96" s="136"/>
      <c r="L96" s="136"/>
      <c r="M96" s="136"/>
    </row>
    <row r="97" spans="1:13">
      <c r="A97" s="78" t="s">
        <v>348</v>
      </c>
      <c r="B97" s="142">
        <v>2017</v>
      </c>
      <c r="C97" s="141"/>
      <c r="D97" s="141"/>
      <c r="E97" s="141"/>
      <c r="F97" s="141"/>
      <c r="G97" s="141"/>
      <c r="H97" s="141"/>
      <c r="I97" s="141"/>
      <c r="J97" s="136"/>
      <c r="K97" s="136"/>
      <c r="L97" s="136"/>
      <c r="M97" s="136"/>
    </row>
    <row r="98" spans="1:13">
      <c r="A98" s="78" t="s">
        <v>18</v>
      </c>
      <c r="B98" s="140"/>
      <c r="C98" s="136"/>
      <c r="D98" s="136"/>
      <c r="E98" s="136"/>
      <c r="F98" s="136"/>
      <c r="G98" s="136"/>
      <c r="H98" s="136"/>
      <c r="I98" s="136"/>
      <c r="J98" s="136"/>
      <c r="K98" s="136"/>
      <c r="L98" s="136"/>
      <c r="M98" s="136"/>
    </row>
    <row r="99" spans="1:13">
      <c r="B99" s="136"/>
      <c r="C99" s="136"/>
      <c r="D99" s="136"/>
      <c r="E99" s="136"/>
      <c r="F99" s="136"/>
      <c r="G99" s="136"/>
      <c r="H99" s="136"/>
      <c r="I99" s="136"/>
      <c r="J99" s="136"/>
      <c r="K99" s="136"/>
      <c r="L99" s="136"/>
      <c r="M99" s="136"/>
    </row>
    <row r="100" spans="1:13">
      <c r="B100" s="136"/>
      <c r="C100" s="136"/>
      <c r="D100" s="136"/>
      <c r="E100" s="136"/>
      <c r="F100" s="136"/>
      <c r="G100" s="136"/>
      <c r="H100" s="136"/>
      <c r="I100" s="136"/>
      <c r="J100" s="136"/>
      <c r="K100" s="136"/>
      <c r="L100" s="136"/>
      <c r="M100" s="136"/>
    </row>
    <row r="101" spans="1:13">
      <c r="B101" s="136"/>
      <c r="C101" s="136"/>
      <c r="D101" s="136"/>
      <c r="E101" s="136"/>
      <c r="F101" s="136"/>
      <c r="G101" s="136"/>
      <c r="H101" s="136"/>
      <c r="I101" s="136"/>
      <c r="J101" s="136"/>
      <c r="K101" s="136"/>
      <c r="L101" s="136"/>
      <c r="M101" s="136"/>
    </row>
    <row r="102" spans="1:13">
      <c r="A102" s="21" t="s">
        <v>116</v>
      </c>
      <c r="B102" s="136"/>
      <c r="C102" s="136"/>
      <c r="D102" s="136"/>
      <c r="E102" s="136"/>
      <c r="F102" s="136"/>
      <c r="G102" s="136"/>
      <c r="H102" s="136"/>
      <c r="I102" s="136"/>
      <c r="J102" s="136"/>
      <c r="K102" s="136"/>
      <c r="L102" s="136"/>
      <c r="M102" s="136"/>
    </row>
    <row r="103" spans="1:13" ht="15" customHeight="1">
      <c r="A103" s="221" t="s">
        <v>101</v>
      </c>
      <c r="B103" s="197" t="s">
        <v>117</v>
      </c>
      <c r="C103" s="199"/>
      <c r="D103" s="197" t="s">
        <v>238</v>
      </c>
      <c r="E103" s="199"/>
      <c r="F103" s="198" t="s">
        <v>384</v>
      </c>
      <c r="G103" s="199"/>
      <c r="H103" s="197" t="s">
        <v>118</v>
      </c>
      <c r="I103" s="199"/>
      <c r="J103" s="197" t="s">
        <v>119</v>
      </c>
      <c r="K103" s="199"/>
      <c r="L103" s="197" t="s">
        <v>120</v>
      </c>
      <c r="M103" s="198"/>
    </row>
    <row r="104" spans="1:13">
      <c r="A104" s="222"/>
      <c r="B104" s="135" t="s">
        <v>121</v>
      </c>
      <c r="C104" s="135" t="s">
        <v>122</v>
      </c>
      <c r="D104" s="135" t="s">
        <v>121</v>
      </c>
      <c r="E104" s="135" t="s">
        <v>122</v>
      </c>
      <c r="F104" s="135" t="s">
        <v>121</v>
      </c>
      <c r="G104" s="135" t="s">
        <v>122</v>
      </c>
      <c r="H104" s="135" t="s">
        <v>121</v>
      </c>
      <c r="I104" s="135" t="s">
        <v>122</v>
      </c>
      <c r="J104" s="135" t="s">
        <v>121</v>
      </c>
      <c r="K104" s="135" t="s">
        <v>122</v>
      </c>
      <c r="L104" s="135" t="s">
        <v>122</v>
      </c>
      <c r="M104" s="135" t="s">
        <v>121</v>
      </c>
    </row>
    <row r="105" spans="1:13">
      <c r="A105" s="264" t="s">
        <v>487</v>
      </c>
      <c r="B105" s="257" t="s">
        <v>121</v>
      </c>
      <c r="C105" s="257"/>
      <c r="D105" s="257" t="s">
        <v>121</v>
      </c>
      <c r="E105" s="257"/>
      <c r="F105" s="257" t="s">
        <v>121</v>
      </c>
      <c r="G105" s="257"/>
      <c r="H105" s="257" t="s">
        <v>121</v>
      </c>
      <c r="I105" s="257"/>
      <c r="J105" s="257" t="s">
        <v>121</v>
      </c>
      <c r="K105" s="257"/>
      <c r="L105" s="257"/>
      <c r="M105" s="257" t="s">
        <v>121</v>
      </c>
    </row>
    <row r="106" spans="1:13">
      <c r="A106" s="76"/>
      <c r="B106" s="146"/>
      <c r="C106" s="146"/>
      <c r="D106" s="146"/>
      <c r="E106" s="146"/>
      <c r="F106" s="146"/>
      <c r="G106" s="146"/>
      <c r="H106" s="146"/>
      <c r="I106" s="146"/>
      <c r="J106" s="146"/>
      <c r="K106" s="146"/>
      <c r="L106" s="146"/>
      <c r="M106" s="146"/>
    </row>
    <row r="107" spans="1:13">
      <c r="A107" s="77"/>
      <c r="B107" s="139"/>
      <c r="C107" s="139"/>
      <c r="D107" s="139"/>
      <c r="E107" s="139"/>
      <c r="F107" s="139"/>
      <c r="G107" s="139"/>
      <c r="H107" s="139"/>
      <c r="I107" s="139"/>
      <c r="J107" s="139"/>
      <c r="K107" s="139"/>
      <c r="L107" s="139"/>
      <c r="M107" s="139"/>
    </row>
    <row r="108" spans="1:13">
      <c r="A108" s="78" t="s">
        <v>16</v>
      </c>
      <c r="B108" s="140" t="s">
        <v>0</v>
      </c>
      <c r="C108" s="141"/>
      <c r="D108" s="141"/>
      <c r="E108" s="141"/>
      <c r="F108" s="141"/>
      <c r="G108" s="141"/>
      <c r="H108" s="141"/>
      <c r="I108" s="141"/>
      <c r="J108" s="141"/>
      <c r="K108" s="141"/>
      <c r="L108" s="141"/>
      <c r="M108" s="141"/>
    </row>
    <row r="109" spans="1:13">
      <c r="A109" s="78" t="s">
        <v>17</v>
      </c>
      <c r="B109" s="142" t="s">
        <v>110</v>
      </c>
      <c r="C109" s="141"/>
      <c r="D109" s="141"/>
      <c r="E109" s="141"/>
      <c r="F109" s="141"/>
      <c r="G109" s="141"/>
      <c r="H109" s="141"/>
      <c r="I109" s="141"/>
      <c r="J109" s="141"/>
      <c r="K109" s="141"/>
      <c r="L109" s="141"/>
      <c r="M109" s="141"/>
    </row>
    <row r="110" spans="1:13">
      <c r="A110" s="78" t="s">
        <v>347</v>
      </c>
      <c r="B110" s="142">
        <v>2017</v>
      </c>
      <c r="C110" s="141"/>
      <c r="D110" s="141"/>
      <c r="E110" s="141"/>
      <c r="F110" s="141"/>
      <c r="G110" s="141"/>
      <c r="H110" s="141"/>
      <c r="I110" s="141"/>
      <c r="J110" s="141"/>
      <c r="K110" s="141"/>
      <c r="L110" s="141"/>
      <c r="M110" s="141"/>
    </row>
    <row r="111" spans="1:13">
      <c r="A111" s="78" t="s">
        <v>18</v>
      </c>
      <c r="B111" s="140"/>
      <c r="C111" s="141"/>
      <c r="D111" s="141"/>
      <c r="E111" s="141"/>
      <c r="F111" s="141"/>
      <c r="G111" s="141"/>
      <c r="H111" s="141"/>
      <c r="I111" s="141"/>
      <c r="J111" s="141"/>
      <c r="K111" s="141"/>
      <c r="L111" s="141"/>
      <c r="M111" s="141"/>
    </row>
    <row r="112" spans="1:13">
      <c r="A112" s="32"/>
      <c r="B112" s="141"/>
      <c r="C112" s="141"/>
      <c r="D112" s="141"/>
      <c r="E112" s="141"/>
      <c r="F112" s="141"/>
      <c r="G112" s="141"/>
      <c r="H112" s="141"/>
      <c r="I112" s="141"/>
      <c r="J112" s="141"/>
      <c r="K112" s="141"/>
      <c r="L112" s="141"/>
      <c r="M112" s="141"/>
    </row>
    <row r="113" spans="1:13">
      <c r="B113" s="141"/>
      <c r="C113" s="141"/>
      <c r="D113" s="141"/>
      <c r="E113" s="141"/>
      <c r="F113" s="141"/>
      <c r="G113" s="141"/>
      <c r="H113" s="141"/>
      <c r="I113" s="141"/>
      <c r="J113" s="141"/>
      <c r="K113" s="141"/>
      <c r="L113" s="141"/>
      <c r="M113" s="141"/>
    </row>
    <row r="114" spans="1:13">
      <c r="A114" s="80" t="s">
        <v>123</v>
      </c>
      <c r="B114" s="141"/>
      <c r="C114" s="141"/>
      <c r="D114" s="141"/>
      <c r="E114" s="141"/>
      <c r="F114" s="141"/>
      <c r="G114" s="141"/>
      <c r="H114" s="141"/>
      <c r="I114" s="141"/>
      <c r="J114" s="141"/>
      <c r="K114" s="141"/>
      <c r="L114" s="141"/>
      <c r="M114" s="141"/>
    </row>
    <row r="115" spans="1:13">
      <c r="A115" s="203" t="s">
        <v>101</v>
      </c>
      <c r="B115" s="197" t="s">
        <v>124</v>
      </c>
      <c r="C115" s="198"/>
      <c r="D115" s="198"/>
      <c r="E115" s="199"/>
      <c r="F115" s="212" t="s">
        <v>125</v>
      </c>
      <c r="G115" s="136"/>
      <c r="H115" s="136"/>
      <c r="I115" s="136"/>
      <c r="J115" s="136"/>
      <c r="K115" s="136"/>
      <c r="L115" s="136"/>
      <c r="M115" s="136"/>
    </row>
    <row r="116" spans="1:13">
      <c r="A116" s="204"/>
      <c r="B116" s="215" t="s">
        <v>126</v>
      </c>
      <c r="C116" s="215" t="s">
        <v>127</v>
      </c>
      <c r="D116" s="215" t="s">
        <v>235</v>
      </c>
      <c r="E116" s="215" t="s">
        <v>236</v>
      </c>
      <c r="F116" s="213"/>
      <c r="G116" s="136"/>
      <c r="H116" s="136"/>
      <c r="I116" s="136"/>
      <c r="J116" s="136"/>
      <c r="K116" s="136"/>
      <c r="L116" s="136"/>
      <c r="M116" s="136"/>
    </row>
    <row r="117" spans="1:13">
      <c r="A117" s="204"/>
      <c r="B117" s="216"/>
      <c r="C117" s="216"/>
      <c r="D117" s="216"/>
      <c r="E117" s="216"/>
      <c r="F117" s="213"/>
      <c r="G117" s="136"/>
      <c r="H117" s="136"/>
      <c r="I117" s="136"/>
      <c r="J117" s="136"/>
      <c r="K117" s="136"/>
      <c r="L117" s="136"/>
      <c r="M117" s="136"/>
    </row>
    <row r="118" spans="1:13">
      <c r="A118" s="205"/>
      <c r="B118" s="217"/>
      <c r="C118" s="217"/>
      <c r="D118" s="217"/>
      <c r="E118" s="217"/>
      <c r="F118" s="214"/>
      <c r="G118" s="136"/>
      <c r="H118" s="136"/>
      <c r="I118" s="136"/>
      <c r="J118" s="136"/>
      <c r="K118" s="136"/>
      <c r="L118" s="136"/>
      <c r="M118" s="136"/>
    </row>
    <row r="119" spans="1:13">
      <c r="A119" s="262" t="s">
        <v>487</v>
      </c>
      <c r="B119" s="263" t="s">
        <v>561</v>
      </c>
      <c r="C119" s="263" t="s">
        <v>561</v>
      </c>
      <c r="D119" s="263" t="s">
        <v>224</v>
      </c>
      <c r="E119" s="263" t="s">
        <v>562</v>
      </c>
      <c r="F119" s="263" t="s">
        <v>224</v>
      </c>
      <c r="G119" s="136"/>
      <c r="H119" s="136"/>
      <c r="I119" s="136"/>
      <c r="J119" s="136"/>
      <c r="K119" s="136"/>
      <c r="L119" s="136"/>
      <c r="M119" s="136"/>
    </row>
    <row r="120" spans="1:13">
      <c r="A120" s="75" t="s">
        <v>428</v>
      </c>
      <c r="B120" s="143" t="s">
        <v>227</v>
      </c>
      <c r="C120" s="143" t="s">
        <v>227</v>
      </c>
      <c r="D120" s="143" t="s">
        <v>224</v>
      </c>
      <c r="E120" s="143"/>
      <c r="F120" s="145" t="s">
        <v>224</v>
      </c>
      <c r="G120" s="136"/>
      <c r="H120" s="136"/>
      <c r="I120" s="136"/>
      <c r="J120" s="136"/>
      <c r="K120" s="136"/>
      <c r="L120" s="136"/>
      <c r="M120" s="136"/>
    </row>
    <row r="121" spans="1:13">
      <c r="A121" s="76" t="s">
        <v>429</v>
      </c>
      <c r="B121" s="146" t="s">
        <v>227</v>
      </c>
      <c r="C121" s="146" t="s">
        <v>227</v>
      </c>
      <c r="D121" s="146" t="s">
        <v>224</v>
      </c>
      <c r="E121" s="146"/>
      <c r="F121" s="148" t="s">
        <v>224</v>
      </c>
      <c r="G121" s="136"/>
      <c r="H121" s="136"/>
      <c r="I121" s="136"/>
      <c r="J121" s="136"/>
      <c r="K121" s="136"/>
      <c r="L121" s="136"/>
      <c r="M121" s="136"/>
    </row>
    <row r="122" spans="1:13">
      <c r="A122" s="76" t="s">
        <v>427</v>
      </c>
      <c r="B122" s="146" t="s">
        <v>227</v>
      </c>
      <c r="C122" s="146" t="s">
        <v>227</v>
      </c>
      <c r="D122" s="146" t="s">
        <v>227</v>
      </c>
      <c r="E122" s="146"/>
      <c r="F122" s="148" t="s">
        <v>227</v>
      </c>
      <c r="G122" s="136"/>
      <c r="H122" s="136"/>
      <c r="I122" s="136"/>
      <c r="J122" s="136"/>
      <c r="K122" s="136"/>
      <c r="L122" s="136"/>
      <c r="M122" s="136"/>
    </row>
    <row r="123" spans="1:13" ht="17.25" customHeight="1">
      <c r="A123" s="76" t="s">
        <v>430</v>
      </c>
      <c r="B123" s="146" t="s">
        <v>227</v>
      </c>
      <c r="C123" s="146" t="s">
        <v>227</v>
      </c>
      <c r="D123" s="146" t="s">
        <v>227</v>
      </c>
      <c r="E123" s="146"/>
      <c r="F123" s="148" t="s">
        <v>227</v>
      </c>
      <c r="G123" s="136"/>
      <c r="H123" s="136"/>
      <c r="I123" s="136"/>
      <c r="J123" s="136"/>
      <c r="K123" s="136"/>
      <c r="L123" s="136"/>
      <c r="M123" s="136"/>
    </row>
    <row r="124" spans="1:13">
      <c r="A124" s="77"/>
      <c r="B124" s="139"/>
      <c r="C124" s="139"/>
      <c r="D124" s="139"/>
      <c r="E124" s="139"/>
      <c r="F124" s="153"/>
      <c r="G124" s="141"/>
      <c r="H124" s="141"/>
      <c r="I124" s="141"/>
      <c r="J124" s="141"/>
      <c r="K124" s="141"/>
      <c r="L124" s="141"/>
      <c r="M124" s="141"/>
    </row>
    <row r="125" spans="1:13">
      <c r="A125" s="78" t="s">
        <v>16</v>
      </c>
      <c r="B125" s="140" t="s">
        <v>0</v>
      </c>
      <c r="C125" s="141"/>
      <c r="D125" s="141"/>
      <c r="E125" s="141"/>
      <c r="F125" s="141"/>
      <c r="G125" s="141"/>
      <c r="H125" s="141"/>
      <c r="I125" s="141"/>
      <c r="J125" s="141"/>
      <c r="K125" s="141"/>
      <c r="L125" s="141"/>
      <c r="M125" s="141"/>
    </row>
    <row r="126" spans="1:13">
      <c r="A126" s="78" t="s">
        <v>17</v>
      </c>
      <c r="B126" s="142" t="s">
        <v>110</v>
      </c>
      <c r="C126" s="141"/>
      <c r="D126" s="141"/>
      <c r="E126" s="141"/>
      <c r="F126" s="141"/>
      <c r="G126" s="141"/>
      <c r="H126" s="141"/>
      <c r="I126" s="141"/>
      <c r="J126" s="141"/>
      <c r="K126" s="141"/>
      <c r="L126" s="141"/>
      <c r="M126" s="141"/>
    </row>
    <row r="127" spans="1:13">
      <c r="A127" s="78" t="s">
        <v>347</v>
      </c>
      <c r="B127" s="142">
        <v>2017</v>
      </c>
      <c r="C127" s="141"/>
      <c r="D127" s="141"/>
      <c r="E127" s="141"/>
      <c r="F127" s="141"/>
      <c r="G127" s="141"/>
      <c r="H127" s="141"/>
      <c r="I127" s="141"/>
      <c r="J127" s="141"/>
      <c r="K127" s="141"/>
      <c r="L127" s="141"/>
      <c r="M127" s="141"/>
    </row>
    <row r="128" spans="1:13">
      <c r="A128" s="78" t="s">
        <v>18</v>
      </c>
      <c r="B128" s="140"/>
      <c r="C128" s="141"/>
      <c r="D128" s="141"/>
      <c r="E128" s="141"/>
      <c r="F128" s="141"/>
      <c r="G128" s="141"/>
      <c r="H128" s="141"/>
      <c r="I128" s="141"/>
      <c r="J128" s="141"/>
      <c r="K128" s="141"/>
      <c r="L128" s="141"/>
      <c r="M128" s="141"/>
    </row>
    <row r="129" spans="1:13">
      <c r="A129" s="81"/>
      <c r="B129" s="141"/>
      <c r="C129" s="141"/>
      <c r="D129" s="141"/>
      <c r="E129" s="141"/>
      <c r="F129" s="141"/>
      <c r="G129" s="141"/>
      <c r="H129" s="141"/>
      <c r="I129" s="141"/>
      <c r="J129" s="141"/>
      <c r="K129" s="141"/>
      <c r="L129" s="141"/>
      <c r="M129" s="141"/>
    </row>
    <row r="130" spans="1:13">
      <c r="A130" s="81"/>
      <c r="B130" s="141"/>
      <c r="C130" s="141"/>
      <c r="D130" s="141"/>
      <c r="E130" s="141"/>
      <c r="F130" s="141"/>
      <c r="G130" s="141"/>
      <c r="H130" s="141"/>
      <c r="I130" s="141"/>
      <c r="J130" s="141"/>
      <c r="K130" s="141"/>
      <c r="L130" s="141"/>
      <c r="M130" s="141"/>
    </row>
    <row r="131" spans="1:13">
      <c r="A131" s="203" t="s">
        <v>101</v>
      </c>
      <c r="B131" s="203" t="s">
        <v>349</v>
      </c>
      <c r="C131" s="203" t="s">
        <v>350</v>
      </c>
      <c r="D131" s="141"/>
      <c r="E131" s="141"/>
      <c r="F131" s="141"/>
      <c r="G131" s="141"/>
      <c r="H131" s="141"/>
      <c r="I131" s="141"/>
      <c r="J131" s="141"/>
      <c r="K131" s="136"/>
      <c r="L131" s="136"/>
      <c r="M131" s="136"/>
    </row>
    <row r="132" spans="1:13">
      <c r="A132" s="204"/>
      <c r="B132" s="204"/>
      <c r="C132" s="204"/>
      <c r="D132" s="141"/>
      <c r="E132" s="141"/>
      <c r="F132" s="141"/>
      <c r="G132" s="141"/>
      <c r="H132" s="141"/>
      <c r="I132" s="141"/>
      <c r="J132" s="141"/>
      <c r="K132" s="136"/>
      <c r="L132" s="136"/>
      <c r="M132" s="136"/>
    </row>
    <row r="133" spans="1:13">
      <c r="A133" s="204"/>
      <c r="B133" s="204"/>
      <c r="C133" s="204"/>
      <c r="D133" s="141"/>
      <c r="E133" s="141"/>
      <c r="F133" s="141"/>
      <c r="G133" s="141"/>
      <c r="H133" s="141"/>
      <c r="I133" s="141"/>
      <c r="J133" s="141"/>
      <c r="K133" s="136"/>
      <c r="L133" s="136"/>
      <c r="M133" s="136"/>
    </row>
    <row r="134" spans="1:13">
      <c r="A134" s="205"/>
      <c r="B134" s="205"/>
      <c r="C134" s="205"/>
      <c r="D134" s="141"/>
      <c r="E134" s="141"/>
      <c r="F134" s="141"/>
      <c r="G134" s="141"/>
      <c r="H134" s="141"/>
      <c r="I134" s="141"/>
      <c r="J134" s="141"/>
      <c r="K134" s="136"/>
      <c r="L134" s="136"/>
      <c r="M134" s="136"/>
    </row>
    <row r="135" spans="1:13">
      <c r="A135" s="252" t="s">
        <v>487</v>
      </c>
      <c r="B135" s="253" t="s">
        <v>224</v>
      </c>
      <c r="C135" s="254">
        <v>120</v>
      </c>
      <c r="D135" s="141"/>
      <c r="E135" s="141"/>
      <c r="F135" s="141"/>
      <c r="G135" s="141"/>
      <c r="H135" s="141"/>
      <c r="I135" s="141"/>
      <c r="J135" s="141"/>
      <c r="K135" s="136"/>
      <c r="L135" s="136"/>
      <c r="M135" s="136"/>
    </row>
    <row r="136" spans="1:13">
      <c r="A136" s="249" t="s">
        <v>428</v>
      </c>
      <c r="B136" s="250" t="s">
        <v>224</v>
      </c>
      <c r="C136" s="251"/>
      <c r="D136" s="141"/>
      <c r="E136" s="141"/>
      <c r="F136" s="141"/>
      <c r="G136" s="141"/>
      <c r="H136" s="141"/>
      <c r="I136" s="141"/>
      <c r="J136" s="141"/>
      <c r="K136" s="136"/>
      <c r="L136" s="136"/>
      <c r="M136" s="136"/>
    </row>
    <row r="137" spans="1:13">
      <c r="A137" s="76" t="s">
        <v>13</v>
      </c>
      <c r="B137" s="148"/>
      <c r="C137" s="154"/>
      <c r="D137" s="141"/>
      <c r="E137" s="141"/>
      <c r="F137" s="141"/>
      <c r="G137" s="141"/>
      <c r="H137" s="141"/>
      <c r="I137" s="141"/>
      <c r="J137" s="141"/>
      <c r="K137" s="136"/>
      <c r="L137" s="136"/>
      <c r="M137" s="136"/>
    </row>
    <row r="138" spans="1:13">
      <c r="A138" s="77"/>
      <c r="B138" s="153"/>
      <c r="C138" s="155"/>
      <c r="D138" s="141"/>
      <c r="E138" s="141"/>
      <c r="F138" s="141"/>
      <c r="G138" s="141"/>
      <c r="H138" s="141"/>
      <c r="I138" s="141"/>
      <c r="J138" s="141"/>
      <c r="K138" s="136"/>
      <c r="L138" s="136"/>
      <c r="M138" s="136"/>
    </row>
    <row r="139" spans="1:13">
      <c r="A139" s="78" t="s">
        <v>16</v>
      </c>
      <c r="B139" s="140" t="s">
        <v>0</v>
      </c>
      <c r="C139" s="141"/>
      <c r="D139" s="141"/>
      <c r="E139" s="141"/>
      <c r="F139" s="141"/>
      <c r="G139" s="141"/>
      <c r="H139" s="141"/>
      <c r="I139" s="141"/>
      <c r="J139" s="141"/>
      <c r="K139" s="141"/>
      <c r="L139" s="141"/>
      <c r="M139" s="141"/>
    </row>
    <row r="140" spans="1:13">
      <c r="A140" s="78" t="s">
        <v>17</v>
      </c>
      <c r="B140" s="142" t="s">
        <v>110</v>
      </c>
      <c r="C140" s="141"/>
      <c r="D140" s="141"/>
      <c r="E140" s="141"/>
      <c r="F140" s="141"/>
      <c r="G140" s="141"/>
      <c r="H140" s="141"/>
      <c r="I140" s="141"/>
      <c r="J140" s="141"/>
      <c r="K140" s="141"/>
      <c r="L140" s="141"/>
      <c r="M140" s="141"/>
    </row>
    <row r="141" spans="1:13">
      <c r="A141" s="78" t="s">
        <v>348</v>
      </c>
      <c r="B141" s="142">
        <v>2017</v>
      </c>
      <c r="C141" s="141"/>
      <c r="D141" s="141"/>
      <c r="E141" s="141"/>
      <c r="F141" s="141"/>
      <c r="G141" s="141"/>
      <c r="H141" s="141"/>
      <c r="I141" s="141"/>
      <c r="J141" s="141"/>
      <c r="K141" s="141"/>
      <c r="L141" s="141"/>
      <c r="M141" s="141"/>
    </row>
    <row r="142" spans="1:13">
      <c r="A142" s="78" t="s">
        <v>18</v>
      </c>
      <c r="B142" s="140"/>
      <c r="C142" s="141"/>
      <c r="D142" s="141"/>
      <c r="E142" s="141"/>
      <c r="F142" s="141"/>
      <c r="G142" s="141"/>
      <c r="H142" s="141"/>
      <c r="I142" s="141"/>
      <c r="J142" s="141"/>
      <c r="K142" s="141"/>
      <c r="L142" s="141"/>
      <c r="M142" s="141"/>
    </row>
    <row r="143" spans="1:13">
      <c r="A143" s="81"/>
      <c r="B143" s="141"/>
      <c r="C143" s="141"/>
      <c r="D143" s="141"/>
      <c r="E143" s="141"/>
      <c r="F143" s="141"/>
      <c r="G143" s="141"/>
      <c r="H143" s="141"/>
      <c r="I143" s="141"/>
      <c r="J143" s="141"/>
      <c r="K143" s="141"/>
      <c r="L143" s="141"/>
      <c r="M143" s="141"/>
    </row>
    <row r="144" spans="1:13">
      <c r="A144" s="81"/>
      <c r="B144" s="141"/>
      <c r="C144" s="141"/>
      <c r="D144" s="141"/>
      <c r="E144" s="141"/>
      <c r="F144" s="141"/>
      <c r="G144" s="141"/>
      <c r="H144" s="141"/>
      <c r="I144" s="141"/>
      <c r="J144" s="141"/>
      <c r="K144" s="141"/>
      <c r="L144" s="141"/>
      <c r="M144" s="141"/>
    </row>
    <row r="145" spans="1:13">
      <c r="A145" s="81" t="s">
        <v>392</v>
      </c>
      <c r="B145" s="141"/>
      <c r="C145" s="141"/>
      <c r="D145" s="141"/>
      <c r="E145" s="141"/>
      <c r="F145" s="141"/>
      <c r="G145" s="141"/>
      <c r="H145" s="141"/>
      <c r="I145" s="141"/>
      <c r="J145" s="141"/>
      <c r="K145" s="141"/>
      <c r="L145" s="141"/>
      <c r="M145" s="141"/>
    </row>
    <row r="146" spans="1:13">
      <c r="A146" s="21" t="s">
        <v>128</v>
      </c>
      <c r="B146" s="136"/>
      <c r="C146" s="136"/>
      <c r="D146" s="136"/>
      <c r="E146" s="136"/>
      <c r="F146" s="136"/>
      <c r="G146" s="136"/>
      <c r="H146" s="136"/>
      <c r="I146" s="136"/>
      <c r="J146" s="136"/>
      <c r="K146" s="136"/>
      <c r="L146" s="136"/>
      <c r="M146" s="136"/>
    </row>
    <row r="147" spans="1:13">
      <c r="A147" s="206" t="s">
        <v>101</v>
      </c>
      <c r="B147" s="209" t="s">
        <v>131</v>
      </c>
      <c r="C147" s="197" t="s">
        <v>129</v>
      </c>
      <c r="D147" s="198"/>
      <c r="E147" s="199"/>
      <c r="F147" s="197" t="s">
        <v>130</v>
      </c>
      <c r="G147" s="198"/>
      <c r="H147" s="198"/>
      <c r="I147" s="199"/>
      <c r="J147" s="141"/>
      <c r="K147" s="136"/>
      <c r="L147" s="136"/>
      <c r="M147" s="136"/>
    </row>
    <row r="148" spans="1:13">
      <c r="A148" s="207"/>
      <c r="B148" s="210"/>
      <c r="C148" s="200" t="s">
        <v>132</v>
      </c>
      <c r="D148" s="200" t="s">
        <v>239</v>
      </c>
      <c r="E148" s="200" t="s">
        <v>237</v>
      </c>
      <c r="F148" s="200" t="s">
        <v>133</v>
      </c>
      <c r="G148" s="200" t="s">
        <v>134</v>
      </c>
      <c r="H148" s="200" t="s">
        <v>135</v>
      </c>
      <c r="I148" s="200" t="s">
        <v>136</v>
      </c>
      <c r="J148" s="136"/>
      <c r="K148" s="136"/>
      <c r="L148" s="136"/>
      <c r="M148" s="136"/>
    </row>
    <row r="149" spans="1:13">
      <c r="A149" s="207"/>
      <c r="B149" s="210"/>
      <c r="C149" s="201"/>
      <c r="D149" s="201"/>
      <c r="E149" s="201"/>
      <c r="F149" s="201"/>
      <c r="G149" s="201"/>
      <c r="H149" s="201"/>
      <c r="I149" s="201"/>
      <c r="J149" s="136"/>
      <c r="K149" s="136"/>
      <c r="L149" s="136"/>
      <c r="M149" s="136"/>
    </row>
    <row r="150" spans="1:13" ht="32.25" customHeight="1">
      <c r="A150" s="208"/>
      <c r="B150" s="211"/>
      <c r="C150" s="202"/>
      <c r="D150" s="202"/>
      <c r="E150" s="202"/>
      <c r="F150" s="202"/>
      <c r="G150" s="202"/>
      <c r="H150" s="202"/>
      <c r="I150" s="202"/>
      <c r="J150" s="136"/>
      <c r="K150" s="136"/>
      <c r="L150" s="136"/>
      <c r="M150" s="136"/>
    </row>
    <row r="151" spans="1:13">
      <c r="A151" s="256" t="s">
        <v>487</v>
      </c>
      <c r="B151" s="257"/>
      <c r="C151" s="257"/>
      <c r="D151" s="257"/>
      <c r="E151" s="257"/>
      <c r="F151" s="258"/>
      <c r="G151" s="257"/>
      <c r="H151" s="257"/>
      <c r="I151" s="259"/>
      <c r="J151" s="255"/>
      <c r="K151" s="255"/>
      <c r="L151" s="255"/>
      <c r="M151" s="255"/>
    </row>
    <row r="152" spans="1:13">
      <c r="A152" s="260"/>
      <c r="B152" s="149" t="s">
        <v>137</v>
      </c>
      <c r="C152" s="149">
        <v>91</v>
      </c>
      <c r="D152" s="149">
        <v>84</v>
      </c>
      <c r="E152" s="149">
        <v>2</v>
      </c>
      <c r="F152" s="261">
        <v>76.05</v>
      </c>
      <c r="G152" s="149">
        <v>78.510000000000005</v>
      </c>
      <c r="H152" s="149">
        <v>78.319999999999993</v>
      </c>
      <c r="I152" s="151">
        <v>76.36</v>
      </c>
      <c r="J152" s="255"/>
      <c r="K152" s="255"/>
      <c r="L152" s="255"/>
      <c r="M152" s="255"/>
    </row>
    <row r="153" spans="1:13">
      <c r="A153" s="260"/>
      <c r="B153" s="149" t="s">
        <v>138</v>
      </c>
      <c r="C153" s="149">
        <v>95</v>
      </c>
      <c r="D153" s="149">
        <v>81</v>
      </c>
      <c r="E153" s="149">
        <v>12</v>
      </c>
      <c r="F153" s="261">
        <v>62.2</v>
      </c>
      <c r="G153" s="149">
        <v>63.8</v>
      </c>
      <c r="H153" s="149">
        <v>70.900000000000006</v>
      </c>
      <c r="I153" s="151">
        <v>63.8</v>
      </c>
      <c r="J153" s="255"/>
      <c r="K153" s="255"/>
      <c r="L153" s="255"/>
      <c r="M153" s="255"/>
    </row>
    <row r="154" spans="1:13">
      <c r="A154" s="260"/>
      <c r="B154" s="149" t="s">
        <v>139</v>
      </c>
      <c r="C154" s="149">
        <v>81</v>
      </c>
      <c r="D154" s="149">
        <v>63</v>
      </c>
      <c r="E154" s="149">
        <v>17</v>
      </c>
      <c r="F154" s="261">
        <v>58.57</v>
      </c>
      <c r="G154" s="149">
        <v>59.51</v>
      </c>
      <c r="H154" s="149">
        <v>54.38</v>
      </c>
      <c r="I154" s="151">
        <v>56.56</v>
      </c>
      <c r="J154" s="255"/>
      <c r="K154" s="255"/>
      <c r="L154" s="255"/>
      <c r="M154" s="255"/>
    </row>
    <row r="155" spans="1:13">
      <c r="A155" s="260"/>
      <c r="B155" s="149" t="s">
        <v>140</v>
      </c>
      <c r="C155" s="149">
        <v>87</v>
      </c>
      <c r="D155" s="149">
        <v>77</v>
      </c>
      <c r="E155" s="149">
        <v>10</v>
      </c>
      <c r="F155" s="261">
        <v>78.88</v>
      </c>
      <c r="G155" s="149">
        <v>56.43</v>
      </c>
      <c r="H155" s="149">
        <v>72.25</v>
      </c>
      <c r="I155" s="151">
        <v>61.07</v>
      </c>
      <c r="J155" s="255"/>
      <c r="K155" s="255"/>
      <c r="L155" s="255"/>
      <c r="M155" s="255"/>
    </row>
    <row r="156" spans="1:13">
      <c r="A156" s="260"/>
      <c r="B156" s="149" t="s">
        <v>141</v>
      </c>
      <c r="C156" s="149">
        <v>133</v>
      </c>
      <c r="D156" s="149">
        <v>90</v>
      </c>
      <c r="E156" s="149">
        <v>40</v>
      </c>
      <c r="F156" s="261">
        <v>47.3</v>
      </c>
      <c r="G156" s="149">
        <v>58.78</v>
      </c>
      <c r="H156" s="149">
        <v>54.99</v>
      </c>
      <c r="I156" s="151">
        <v>50.92</v>
      </c>
      <c r="J156" s="255"/>
      <c r="K156" s="255"/>
      <c r="L156" s="255"/>
      <c r="M156" s="255"/>
    </row>
    <row r="157" spans="1:13">
      <c r="A157" s="260"/>
      <c r="B157" s="149" t="s">
        <v>142</v>
      </c>
      <c r="C157" s="149">
        <v>134</v>
      </c>
      <c r="D157" s="149">
        <v>100</v>
      </c>
      <c r="E157" s="149">
        <v>36</v>
      </c>
      <c r="F157" s="261">
        <v>48.42</v>
      </c>
      <c r="G157" s="149">
        <v>45.36</v>
      </c>
      <c r="H157" s="149">
        <v>54.22</v>
      </c>
      <c r="I157" s="151">
        <v>52.36</v>
      </c>
      <c r="J157" s="255"/>
      <c r="K157" s="255"/>
      <c r="L157" s="255"/>
      <c r="M157" s="255"/>
    </row>
    <row r="158" spans="1:13">
      <c r="A158" s="260"/>
      <c r="B158" s="149" t="s">
        <v>143</v>
      </c>
      <c r="C158" s="149">
        <v>128</v>
      </c>
      <c r="D158" s="149">
        <v>83</v>
      </c>
      <c r="E158" s="149">
        <v>46</v>
      </c>
      <c r="F158" s="261">
        <v>49.94</v>
      </c>
      <c r="G158" s="149">
        <v>50.62</v>
      </c>
      <c r="H158" s="149">
        <v>53.56</v>
      </c>
      <c r="I158" s="151">
        <v>49.7</v>
      </c>
      <c r="J158" s="255"/>
      <c r="K158" s="255"/>
      <c r="L158" s="255"/>
      <c r="M158" s="255"/>
    </row>
    <row r="159" spans="1:13">
      <c r="A159" s="260"/>
      <c r="B159" s="149" t="s">
        <v>144</v>
      </c>
      <c r="C159" s="149">
        <v>207</v>
      </c>
      <c r="D159" s="149">
        <v>110</v>
      </c>
      <c r="E159" s="149">
        <v>96</v>
      </c>
      <c r="F159" s="261">
        <v>47.6</v>
      </c>
      <c r="G159" s="149">
        <v>47</v>
      </c>
      <c r="H159" s="149">
        <v>52.1</v>
      </c>
      <c r="I159" s="151">
        <v>44.4</v>
      </c>
      <c r="J159" s="255"/>
      <c r="K159" s="255"/>
      <c r="L159" s="255"/>
      <c r="M159" s="255"/>
    </row>
    <row r="160" spans="1:13">
      <c r="A160" s="260"/>
      <c r="B160" s="149" t="s">
        <v>145</v>
      </c>
      <c r="C160" s="149">
        <v>177</v>
      </c>
      <c r="D160" s="149">
        <v>125</v>
      </c>
      <c r="E160" s="149">
        <v>51</v>
      </c>
      <c r="F160" s="261">
        <v>52.14</v>
      </c>
      <c r="G160" s="149">
        <v>43.51</v>
      </c>
      <c r="H160" s="149">
        <v>48.25</v>
      </c>
      <c r="I160" s="151">
        <v>47.45</v>
      </c>
      <c r="J160" s="255"/>
      <c r="K160" s="255"/>
      <c r="L160" s="255"/>
      <c r="M160" s="255"/>
    </row>
    <row r="161" spans="1:13">
      <c r="A161" s="260"/>
      <c r="B161" s="149" t="s">
        <v>146</v>
      </c>
      <c r="C161" s="149">
        <v>246</v>
      </c>
      <c r="D161" s="149">
        <v>159</v>
      </c>
      <c r="E161" s="149">
        <v>74</v>
      </c>
      <c r="F161" s="261">
        <v>50</v>
      </c>
      <c r="G161" s="149">
        <v>42.12</v>
      </c>
      <c r="H161" s="149">
        <v>44.12</v>
      </c>
      <c r="I161" s="151">
        <v>52.94</v>
      </c>
      <c r="J161" s="255"/>
      <c r="K161" s="255"/>
      <c r="L161" s="255"/>
      <c r="M161" s="255"/>
    </row>
    <row r="162" spans="1:13">
      <c r="A162" s="260"/>
      <c r="B162" s="149" t="s">
        <v>147</v>
      </c>
      <c r="C162" s="149">
        <v>172</v>
      </c>
      <c r="D162" s="149">
        <v>152</v>
      </c>
      <c r="E162" s="149">
        <v>3</v>
      </c>
      <c r="F162" s="261">
        <v>49.01</v>
      </c>
      <c r="G162" s="149">
        <v>52.21</v>
      </c>
      <c r="H162" s="149">
        <v>49.28</v>
      </c>
      <c r="I162" s="151">
        <v>55.28</v>
      </c>
      <c r="J162" s="255"/>
      <c r="K162" s="255"/>
      <c r="L162" s="255"/>
      <c r="M162" s="255"/>
    </row>
    <row r="163" spans="1:13">
      <c r="A163" s="260"/>
      <c r="B163" s="149" t="s">
        <v>398</v>
      </c>
      <c r="C163" s="149">
        <v>47</v>
      </c>
      <c r="D163" s="149">
        <v>45</v>
      </c>
      <c r="E163" s="149">
        <v>3</v>
      </c>
      <c r="F163" s="261">
        <v>54.61</v>
      </c>
      <c r="G163" s="149">
        <v>53.78</v>
      </c>
      <c r="H163" s="149">
        <v>68.5</v>
      </c>
      <c r="I163" s="151">
        <v>54.02</v>
      </c>
      <c r="J163" s="255"/>
      <c r="K163" s="255"/>
      <c r="L163" s="255"/>
      <c r="M163" s="255"/>
    </row>
    <row r="164" spans="1:13">
      <c r="A164" s="260"/>
      <c r="B164" s="149" t="s">
        <v>399</v>
      </c>
      <c r="C164" s="149">
        <v>70</v>
      </c>
      <c r="D164" s="149">
        <v>69</v>
      </c>
      <c r="E164" s="149">
        <v>1</v>
      </c>
      <c r="F164" s="261">
        <v>49.2</v>
      </c>
      <c r="G164" s="149">
        <v>60.2</v>
      </c>
      <c r="H164" s="149">
        <v>58.12</v>
      </c>
      <c r="I164" s="151">
        <v>50.2</v>
      </c>
      <c r="J164" s="255"/>
      <c r="K164" s="255"/>
      <c r="L164" s="255"/>
      <c r="M164" s="255"/>
    </row>
    <row r="165" spans="1:13">
      <c r="B165" s="136"/>
      <c r="C165" s="136"/>
      <c r="D165" s="136"/>
      <c r="E165" s="136"/>
      <c r="F165" s="136"/>
      <c r="G165" s="136"/>
      <c r="H165" s="136"/>
      <c r="I165" s="136"/>
      <c r="J165" s="136"/>
      <c r="K165" s="136"/>
      <c r="L165" s="136"/>
      <c r="M165" s="136"/>
    </row>
    <row r="166" spans="1:13">
      <c r="B166" s="136"/>
      <c r="C166" s="136"/>
      <c r="D166" s="136"/>
      <c r="E166" s="136"/>
      <c r="F166" s="136"/>
      <c r="G166" s="136"/>
      <c r="H166" s="136"/>
      <c r="I166" s="136"/>
      <c r="J166" s="136"/>
      <c r="K166" s="136"/>
      <c r="L166" s="136"/>
      <c r="M166" s="136"/>
    </row>
  </sheetData>
  <mergeCells count="48">
    <mergeCell ref="A4:A7"/>
    <mergeCell ref="B4:B7"/>
    <mergeCell ref="C4:C7"/>
    <mergeCell ref="D4:D7"/>
    <mergeCell ref="E4:E7"/>
    <mergeCell ref="F4:F7"/>
    <mergeCell ref="G4:G7"/>
    <mergeCell ref="H4:M4"/>
    <mergeCell ref="H5:I5"/>
    <mergeCell ref="J5:K5"/>
    <mergeCell ref="L5:M5"/>
    <mergeCell ref="H6:H7"/>
    <mergeCell ref="I6:I7"/>
    <mergeCell ref="J6:J7"/>
    <mergeCell ref="K6:K7"/>
    <mergeCell ref="L6:L7"/>
    <mergeCell ref="M6:M7"/>
    <mergeCell ref="A20:A22"/>
    <mergeCell ref="B20:G20"/>
    <mergeCell ref="B21:G21"/>
    <mergeCell ref="A103:A104"/>
    <mergeCell ref="B103:C103"/>
    <mergeCell ref="D103:E103"/>
    <mergeCell ref="F103:G103"/>
    <mergeCell ref="H103:I103"/>
    <mergeCell ref="J103:K103"/>
    <mergeCell ref="L103:M103"/>
    <mergeCell ref="A115:A118"/>
    <mergeCell ref="B115:E115"/>
    <mergeCell ref="F115:F118"/>
    <mergeCell ref="B116:B118"/>
    <mergeCell ref="C116:C118"/>
    <mergeCell ref="D116:D118"/>
    <mergeCell ref="E116:E118"/>
    <mergeCell ref="A131:A134"/>
    <mergeCell ref="B131:B134"/>
    <mergeCell ref="C131:C134"/>
    <mergeCell ref="A147:A150"/>
    <mergeCell ref="B147:B150"/>
    <mergeCell ref="C147:E147"/>
    <mergeCell ref="F147:I147"/>
    <mergeCell ref="C148:C150"/>
    <mergeCell ref="D148:D150"/>
    <mergeCell ref="E148:E150"/>
    <mergeCell ref="F148:F150"/>
    <mergeCell ref="G148:G150"/>
    <mergeCell ref="H148:H150"/>
    <mergeCell ref="I148:I150"/>
  </mergeCells>
  <dataValidations count="1">
    <dataValidation type="list" allowBlank="1" showInputMessage="1" showErrorMessage="1" sqref="F120:F124 B120:D124 D8:D12 B9:B12 B136:B138">
      <formula1>y</formula1>
    </dataValidation>
  </dataValidations>
  <pageMargins left="0.7" right="0.7" top="0.75" bottom="0.75" header="0.3" footer="0.3"/>
  <pageSetup orientation="landscape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K53"/>
  <sheetViews>
    <sheetView topLeftCell="C1" workbookViewId="0">
      <pane ySplit="2" topLeftCell="A39" activePane="bottomLeft" state="frozen"/>
      <selection activeCell="C1" sqref="C1"/>
      <selection pane="bottomLeft" activeCell="L51" sqref="L51"/>
    </sheetView>
  </sheetViews>
  <sheetFormatPr defaultRowHeight="15"/>
  <cols>
    <col min="1" max="1" width="70.28515625" customWidth="1"/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14.28515625" customWidth="1"/>
  </cols>
  <sheetData>
    <row r="2" spans="1:8">
      <c r="C2" s="21" t="s">
        <v>14</v>
      </c>
      <c r="D2" s="21" t="s">
        <v>46</v>
      </c>
      <c r="E2" s="21"/>
      <c r="F2" s="43" t="s">
        <v>17</v>
      </c>
      <c r="G2" s="1" t="s">
        <v>18</v>
      </c>
      <c r="H2" s="1" t="s">
        <v>347</v>
      </c>
    </row>
    <row r="3" spans="1:8">
      <c r="B3" s="21" t="s">
        <v>148</v>
      </c>
    </row>
    <row r="4" spans="1:8" ht="16.5" customHeight="1">
      <c r="A4" t="s">
        <v>390</v>
      </c>
      <c r="B4" s="62" t="s">
        <v>434</v>
      </c>
      <c r="C4" s="26" t="s">
        <v>23</v>
      </c>
      <c r="D4" s="67">
        <v>2202</v>
      </c>
      <c r="E4" s="5"/>
      <c r="F4" s="160" t="s">
        <v>149</v>
      </c>
      <c r="G4" s="82"/>
      <c r="H4" s="160">
        <v>2016</v>
      </c>
    </row>
    <row r="5" spans="1:8" ht="16.5" customHeight="1">
      <c r="B5" s="133" t="s">
        <v>150</v>
      </c>
      <c r="C5" s="28" t="s">
        <v>23</v>
      </c>
      <c r="D5" s="69">
        <v>0</v>
      </c>
      <c r="E5" s="5"/>
      <c r="F5" s="161"/>
      <c r="G5" s="83"/>
      <c r="H5" s="161"/>
    </row>
    <row r="6" spans="1:8" ht="16.5" customHeight="1">
      <c r="B6" s="27" t="s">
        <v>151</v>
      </c>
      <c r="C6" s="28" t="s">
        <v>23</v>
      </c>
      <c r="D6" s="69">
        <v>0</v>
      </c>
      <c r="E6" s="5"/>
      <c r="F6" s="161"/>
      <c r="G6" s="83"/>
      <c r="H6" s="161"/>
    </row>
    <row r="7" spans="1:8" ht="16.5" customHeight="1">
      <c r="B7" s="133" t="s">
        <v>435</v>
      </c>
      <c r="C7" s="28" t="s">
        <v>23</v>
      </c>
      <c r="D7" s="69">
        <v>221</v>
      </c>
      <c r="E7" s="5"/>
      <c r="F7" s="161"/>
      <c r="G7" s="83"/>
      <c r="H7" s="161"/>
    </row>
    <row r="8" spans="1:8" ht="16.5" customHeight="1">
      <c r="B8" s="27" t="s">
        <v>152</v>
      </c>
      <c r="C8" s="28" t="s">
        <v>23</v>
      </c>
      <c r="D8" s="69">
        <v>0</v>
      </c>
      <c r="E8" s="5"/>
      <c r="F8" s="161"/>
      <c r="G8" s="83"/>
      <c r="H8" s="161"/>
    </row>
    <row r="9" spans="1:8" ht="16.5" customHeight="1">
      <c r="B9" s="27" t="s">
        <v>153</v>
      </c>
      <c r="C9" s="28" t="s">
        <v>23</v>
      </c>
      <c r="D9" s="69">
        <v>0</v>
      </c>
      <c r="E9" s="5"/>
      <c r="F9" s="161"/>
      <c r="G9" s="83"/>
      <c r="H9" s="161"/>
    </row>
    <row r="10" spans="1:8" ht="15.75" customHeight="1">
      <c r="B10" s="133" t="s">
        <v>436</v>
      </c>
      <c r="C10" s="28" t="s">
        <v>23</v>
      </c>
      <c r="D10" s="69">
        <v>60</v>
      </c>
      <c r="E10" s="5"/>
      <c r="F10" s="161"/>
      <c r="G10" s="83"/>
      <c r="H10" s="161"/>
    </row>
    <row r="11" spans="1:8" ht="15.75" customHeight="1">
      <c r="B11" s="27" t="s">
        <v>154</v>
      </c>
      <c r="C11" s="28" t="s">
        <v>23</v>
      </c>
      <c r="D11" s="69">
        <v>0</v>
      </c>
      <c r="E11" s="5"/>
      <c r="F11" s="161"/>
      <c r="G11" s="83"/>
      <c r="H11" s="161"/>
    </row>
    <row r="12" spans="1:8" ht="16.5" customHeight="1">
      <c r="B12" s="133" t="s">
        <v>437</v>
      </c>
      <c r="C12" s="28" t="s">
        <v>23</v>
      </c>
      <c r="D12" s="69">
        <v>217</v>
      </c>
      <c r="E12" s="5"/>
      <c r="F12" s="161"/>
      <c r="G12" s="83"/>
      <c r="H12" s="161"/>
    </row>
    <row r="13" spans="1:8" ht="16.5" customHeight="1">
      <c r="B13" s="133" t="s">
        <v>432</v>
      </c>
      <c r="C13" s="28" t="s">
        <v>23</v>
      </c>
      <c r="D13" s="69">
        <v>0</v>
      </c>
      <c r="E13" s="5"/>
      <c r="F13" s="161"/>
      <c r="G13" s="83"/>
      <c r="H13" s="161"/>
    </row>
    <row r="14" spans="1:8" ht="16.5" customHeight="1">
      <c r="B14" s="133" t="s">
        <v>438</v>
      </c>
      <c r="C14" s="28" t="s">
        <v>23</v>
      </c>
      <c r="D14" s="69">
        <v>29</v>
      </c>
      <c r="E14" s="5"/>
      <c r="F14" s="161"/>
      <c r="G14" s="83"/>
      <c r="H14" s="161"/>
    </row>
    <row r="15" spans="1:8" ht="16.5" customHeight="1">
      <c r="B15" s="133" t="s">
        <v>439</v>
      </c>
      <c r="C15" s="28" t="s">
        <v>23</v>
      </c>
      <c r="D15" s="69">
        <v>7</v>
      </c>
      <c r="E15" s="5"/>
      <c r="F15" s="161"/>
      <c r="G15" s="83"/>
      <c r="H15" s="161"/>
    </row>
    <row r="16" spans="1:8" ht="16.5" customHeight="1">
      <c r="B16" s="133" t="s">
        <v>440</v>
      </c>
      <c r="C16" s="28" t="s">
        <v>23</v>
      </c>
      <c r="D16" s="69">
        <v>262</v>
      </c>
      <c r="E16" s="5"/>
      <c r="F16" s="161"/>
      <c r="G16" s="83"/>
      <c r="H16" s="161"/>
    </row>
    <row r="17" spans="1:11" ht="16.5" customHeight="1">
      <c r="A17" t="s">
        <v>431</v>
      </c>
      <c r="B17" s="133" t="s">
        <v>441</v>
      </c>
      <c r="C17" s="28" t="s">
        <v>23</v>
      </c>
      <c r="D17" s="69">
        <v>1743</v>
      </c>
      <c r="E17" s="5"/>
      <c r="F17" s="161"/>
      <c r="G17" s="83"/>
      <c r="H17" s="161"/>
    </row>
    <row r="18" spans="1:11" ht="16.5" customHeight="1">
      <c r="B18" s="133" t="s">
        <v>442</v>
      </c>
      <c r="C18" s="28" t="s">
        <v>23</v>
      </c>
      <c r="D18" s="69">
        <v>1445</v>
      </c>
      <c r="E18" s="5"/>
      <c r="F18" s="161"/>
      <c r="G18" s="83"/>
      <c r="H18" s="161"/>
    </row>
    <row r="19" spans="1:11" ht="16.5" customHeight="1">
      <c r="B19" s="64" t="s">
        <v>443</v>
      </c>
      <c r="C19" s="95" t="s">
        <v>23</v>
      </c>
      <c r="D19" s="96">
        <v>1543</v>
      </c>
      <c r="E19" s="5"/>
      <c r="F19" s="162"/>
      <c r="G19" s="84"/>
      <c r="H19" s="162"/>
    </row>
    <row r="20" spans="1:11" ht="16.5" customHeight="1">
      <c r="B20" s="47"/>
      <c r="C20" s="48"/>
      <c r="D20" s="48"/>
      <c r="E20" s="5"/>
      <c r="F20" s="121"/>
      <c r="G20" s="121"/>
      <c r="H20" s="121"/>
    </row>
    <row r="21" spans="1:11">
      <c r="B21" s="86" t="s">
        <v>13</v>
      </c>
    </row>
    <row r="22" spans="1:11">
      <c r="B22" s="86"/>
      <c r="C22" s="5"/>
      <c r="D22" s="5"/>
      <c r="E22" s="5"/>
    </row>
    <row r="23" spans="1:11">
      <c r="B23" s="62" t="s">
        <v>444</v>
      </c>
      <c r="C23" s="26" t="s">
        <v>87</v>
      </c>
      <c r="D23" s="67">
        <v>9</v>
      </c>
      <c r="F23" s="172" t="s">
        <v>149</v>
      </c>
      <c r="G23" s="87"/>
      <c r="H23" s="82"/>
    </row>
    <row r="24" spans="1:11">
      <c r="B24" s="133" t="s">
        <v>445</v>
      </c>
      <c r="C24" s="28" t="s">
        <v>87</v>
      </c>
      <c r="D24" s="69">
        <v>10</v>
      </c>
      <c r="F24" s="173"/>
      <c r="G24" s="88"/>
      <c r="H24" s="83"/>
    </row>
    <row r="25" spans="1:11">
      <c r="B25" s="133" t="s">
        <v>446</v>
      </c>
      <c r="C25" s="28" t="s">
        <v>87</v>
      </c>
      <c r="D25" s="69">
        <v>4</v>
      </c>
      <c r="F25" s="173"/>
      <c r="G25" s="88"/>
      <c r="H25" s="83"/>
    </row>
    <row r="26" spans="1:11">
      <c r="B26" s="8" t="s">
        <v>447</v>
      </c>
      <c r="C26" s="31" t="s">
        <v>87</v>
      </c>
      <c r="D26" s="72">
        <v>1</v>
      </c>
      <c r="F26" s="174"/>
      <c r="G26" s="89"/>
      <c r="H26" s="84"/>
    </row>
    <row r="27" spans="1:11">
      <c r="B27" s="86"/>
      <c r="C27" s="5"/>
      <c r="D27" s="5"/>
      <c r="E27" s="5"/>
    </row>
    <row r="29" spans="1:11">
      <c r="B29" s="21" t="s">
        <v>303</v>
      </c>
    </row>
    <row r="30" spans="1:11">
      <c r="B30" s="21" t="s">
        <v>304</v>
      </c>
      <c r="D30" s="21" t="s">
        <v>196</v>
      </c>
      <c r="E30" s="234" t="s">
        <v>155</v>
      </c>
      <c r="F30" s="234"/>
      <c r="G30" s="22" t="s">
        <v>156</v>
      </c>
    </row>
    <row r="31" spans="1:11">
      <c r="B31" s="62" t="s">
        <v>448</v>
      </c>
      <c r="C31" s="26" t="s">
        <v>157</v>
      </c>
      <c r="D31" s="26">
        <v>5935</v>
      </c>
      <c r="E31" s="238">
        <v>1487</v>
      </c>
      <c r="F31" s="238"/>
      <c r="G31" s="102">
        <v>4447</v>
      </c>
      <c r="I31" s="169" t="s">
        <v>149</v>
      </c>
      <c r="J31" s="283"/>
      <c r="K31" s="172">
        <v>2016</v>
      </c>
    </row>
    <row r="32" spans="1:11">
      <c r="B32" s="133" t="s">
        <v>449</v>
      </c>
      <c r="C32" s="28" t="s">
        <v>157</v>
      </c>
      <c r="D32" s="28">
        <v>11868</v>
      </c>
      <c r="E32" s="181">
        <v>5944</v>
      </c>
      <c r="F32" s="181"/>
      <c r="G32" s="103">
        <v>5895</v>
      </c>
      <c r="I32" s="170"/>
      <c r="J32" s="284"/>
      <c r="K32" s="173"/>
    </row>
    <row r="33" spans="2:11">
      <c r="B33" s="133" t="s">
        <v>450</v>
      </c>
      <c r="C33" s="28" t="s">
        <v>23</v>
      </c>
      <c r="D33" s="28">
        <v>192600</v>
      </c>
      <c r="E33" s="181"/>
      <c r="F33" s="181"/>
      <c r="G33" s="103">
        <v>118330</v>
      </c>
      <c r="I33" s="170"/>
      <c r="J33" s="284"/>
      <c r="K33" s="173"/>
    </row>
    <row r="34" spans="2:11">
      <c r="B34" s="27" t="s">
        <v>308</v>
      </c>
      <c r="C34" s="28" t="s">
        <v>157</v>
      </c>
      <c r="D34" s="28">
        <v>0</v>
      </c>
      <c r="E34" s="181"/>
      <c r="F34" s="181"/>
      <c r="G34" s="103">
        <v>0</v>
      </c>
      <c r="I34" s="170"/>
      <c r="J34" s="284"/>
      <c r="K34" s="173"/>
    </row>
    <row r="35" spans="2:11">
      <c r="B35" s="133" t="s">
        <v>451</v>
      </c>
      <c r="C35" s="28" t="s">
        <v>157</v>
      </c>
      <c r="D35" s="28">
        <v>10371</v>
      </c>
      <c r="E35" s="181"/>
      <c r="F35" s="181"/>
      <c r="G35" s="103">
        <v>7803</v>
      </c>
      <c r="I35" s="170"/>
      <c r="J35" s="284"/>
      <c r="K35" s="173"/>
    </row>
    <row r="36" spans="2:11">
      <c r="B36" s="133" t="s">
        <v>452</v>
      </c>
      <c r="C36" s="28" t="s">
        <v>157</v>
      </c>
      <c r="D36" s="28">
        <v>17334</v>
      </c>
      <c r="E36" s="181"/>
      <c r="F36" s="181"/>
      <c r="G36" s="103">
        <v>8702</v>
      </c>
      <c r="I36" s="170"/>
      <c r="J36" s="284"/>
      <c r="K36" s="173"/>
    </row>
    <row r="37" spans="2:11">
      <c r="B37" s="133" t="s">
        <v>453</v>
      </c>
      <c r="C37" s="28" t="s">
        <v>157</v>
      </c>
      <c r="D37" s="28">
        <v>745</v>
      </c>
      <c r="E37" s="181"/>
      <c r="F37" s="181"/>
      <c r="G37" s="103">
        <v>0</v>
      </c>
      <c r="I37" s="170"/>
      <c r="J37" s="284"/>
      <c r="K37" s="173"/>
    </row>
    <row r="38" spans="2:11">
      <c r="B38" s="27" t="s">
        <v>154</v>
      </c>
      <c r="C38" s="28" t="s">
        <v>157</v>
      </c>
      <c r="D38" s="28">
        <v>0</v>
      </c>
      <c r="E38" s="181"/>
      <c r="F38" s="181"/>
      <c r="G38" s="103">
        <v>0</v>
      </c>
      <c r="I38" s="170"/>
      <c r="J38" s="284"/>
      <c r="K38" s="173"/>
    </row>
    <row r="39" spans="2:11">
      <c r="B39" s="133" t="s">
        <v>454</v>
      </c>
      <c r="C39" s="28" t="s">
        <v>157</v>
      </c>
      <c r="D39" s="28">
        <v>13970</v>
      </c>
      <c r="E39" s="181"/>
      <c r="F39" s="181"/>
      <c r="G39" s="103">
        <v>10420</v>
      </c>
      <c r="I39" s="170"/>
      <c r="J39" s="284"/>
      <c r="K39" s="173"/>
    </row>
    <row r="40" spans="2:11">
      <c r="B40" s="133" t="s">
        <v>455</v>
      </c>
      <c r="C40" s="28" t="s">
        <v>157</v>
      </c>
      <c r="D40" s="28">
        <v>4009</v>
      </c>
      <c r="E40" s="181"/>
      <c r="F40" s="181"/>
      <c r="G40" s="103">
        <v>2520</v>
      </c>
      <c r="I40" s="170"/>
      <c r="J40" s="284"/>
      <c r="K40" s="173"/>
    </row>
    <row r="41" spans="2:11">
      <c r="B41" s="8" t="s">
        <v>456</v>
      </c>
      <c r="C41" s="31" t="s">
        <v>157</v>
      </c>
      <c r="D41" s="31">
        <v>74</v>
      </c>
      <c r="E41" s="183"/>
      <c r="F41" s="183"/>
      <c r="G41" s="104">
        <v>0</v>
      </c>
      <c r="I41" s="171"/>
      <c r="J41" s="285"/>
      <c r="K41" s="174"/>
    </row>
    <row r="42" spans="2:11">
      <c r="B42" s="85"/>
      <c r="D42" s="21" t="s">
        <v>305</v>
      </c>
      <c r="E42" s="99" t="s">
        <v>155</v>
      </c>
      <c r="G42" s="100" t="s">
        <v>156</v>
      </c>
      <c r="H42" s="237" t="s">
        <v>306</v>
      </c>
      <c r="I42" s="282"/>
    </row>
    <row r="43" spans="2:11">
      <c r="B43" s="97" t="s">
        <v>457</v>
      </c>
      <c r="C43" s="98" t="s">
        <v>307</v>
      </c>
      <c r="D43" s="59">
        <v>175776</v>
      </c>
      <c r="E43" s="235">
        <v>43912</v>
      </c>
      <c r="F43" s="235"/>
      <c r="G43" s="101">
        <v>0</v>
      </c>
      <c r="H43" s="235">
        <v>131864</v>
      </c>
      <c r="I43" s="236"/>
    </row>
    <row r="45" spans="2:11">
      <c r="B45" s="21" t="s">
        <v>372</v>
      </c>
    </row>
    <row r="46" spans="2:11">
      <c r="B46" s="25" t="s">
        <v>373</v>
      </c>
      <c r="C46" s="26" t="s">
        <v>87</v>
      </c>
      <c r="D46" s="67"/>
      <c r="F46" s="172" t="s">
        <v>172</v>
      </c>
      <c r="G46" s="87"/>
      <c r="H46" s="169">
        <v>2016</v>
      </c>
    </row>
    <row r="47" spans="2:11">
      <c r="B47" s="27" t="s">
        <v>374</v>
      </c>
      <c r="C47" s="28" t="s">
        <v>87</v>
      </c>
      <c r="D47" s="69">
        <v>4800</v>
      </c>
      <c r="F47" s="173"/>
      <c r="G47" s="88"/>
      <c r="H47" s="170"/>
    </row>
    <row r="48" spans="2:11">
      <c r="B48" s="27" t="s">
        <v>375</v>
      </c>
      <c r="C48" s="28" t="s">
        <v>87</v>
      </c>
      <c r="D48" s="69">
        <v>17</v>
      </c>
      <c r="F48" s="173"/>
      <c r="G48" s="88"/>
      <c r="H48" s="170"/>
    </row>
    <row r="49" spans="1:8">
      <c r="B49" s="27" t="s">
        <v>376</v>
      </c>
      <c r="C49" s="28" t="s">
        <v>87</v>
      </c>
      <c r="D49" s="69"/>
      <c r="F49" s="173"/>
      <c r="G49" s="88"/>
      <c r="H49" s="170"/>
    </row>
    <row r="50" spans="1:8">
      <c r="B50" s="27" t="s">
        <v>377</v>
      </c>
      <c r="C50" s="28" t="s">
        <v>87</v>
      </c>
      <c r="D50" s="69"/>
      <c r="F50" s="173"/>
      <c r="G50" s="88"/>
      <c r="H50" s="170"/>
    </row>
    <row r="51" spans="1:8">
      <c r="A51" t="s">
        <v>394</v>
      </c>
      <c r="B51" s="27" t="s">
        <v>400</v>
      </c>
      <c r="C51" s="28" t="s">
        <v>87</v>
      </c>
      <c r="D51" s="69"/>
      <c r="F51" s="173"/>
      <c r="G51" s="88"/>
      <c r="H51" s="170"/>
    </row>
    <row r="52" spans="1:8">
      <c r="A52" t="s">
        <v>394</v>
      </c>
      <c r="B52" s="27" t="s">
        <v>393</v>
      </c>
      <c r="C52" s="28" t="s">
        <v>87</v>
      </c>
      <c r="D52" s="134" t="s">
        <v>433</v>
      </c>
      <c r="F52" s="173"/>
      <c r="G52" s="88"/>
      <c r="H52" s="170"/>
    </row>
    <row r="53" spans="1:8">
      <c r="B53" s="85" t="s">
        <v>378</v>
      </c>
      <c r="C53" s="31" t="s">
        <v>87</v>
      </c>
      <c r="D53" s="72"/>
      <c r="F53" s="174"/>
      <c r="G53" s="89"/>
      <c r="H53" s="171"/>
    </row>
  </sheetData>
  <mergeCells count="22">
    <mergeCell ref="F46:F53"/>
    <mergeCell ref="H46:H53"/>
    <mergeCell ref="F4:F19"/>
    <mergeCell ref="H4:H19"/>
    <mergeCell ref="F23:F26"/>
    <mergeCell ref="I31:I41"/>
    <mergeCell ref="K31:K41"/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25"/>
  <sheetViews>
    <sheetView workbookViewId="0">
      <pane ySplit="2" topLeftCell="A12" activePane="bottomLeft" state="frozen"/>
      <selection pane="bottomLeft" activeCell="E4" sqref="E4:E24"/>
    </sheetView>
  </sheetViews>
  <sheetFormatPr defaultRowHeight="15"/>
  <cols>
    <col min="1" max="1" width="55.7109375" customWidth="1"/>
    <col min="2" max="2" width="17.42578125" customWidth="1"/>
    <col min="4" max="4" width="2.140625" customWidth="1"/>
    <col min="5" max="5" width="21.7109375" bestFit="1" customWidth="1"/>
  </cols>
  <sheetData>
    <row r="2" spans="1:7">
      <c r="B2" s="21" t="s">
        <v>14</v>
      </c>
      <c r="C2" s="21" t="s">
        <v>46</v>
      </c>
      <c r="D2" s="21"/>
      <c r="E2" s="43" t="s">
        <v>17</v>
      </c>
      <c r="F2" s="1" t="s">
        <v>18</v>
      </c>
      <c r="G2" s="1" t="s">
        <v>347</v>
      </c>
    </row>
    <row r="3" spans="1:7" s="21" customFormat="1">
      <c r="A3" s="21" t="s">
        <v>100</v>
      </c>
      <c r="B3"/>
      <c r="C3"/>
      <c r="D3"/>
    </row>
    <row r="4" spans="1:7">
      <c r="A4" s="25" t="s">
        <v>351</v>
      </c>
      <c r="B4" s="26" t="s">
        <v>23</v>
      </c>
      <c r="C4" s="245">
        <v>2</v>
      </c>
      <c r="E4" s="160" t="s">
        <v>159</v>
      </c>
      <c r="F4" s="163"/>
      <c r="G4" s="160">
        <v>2016</v>
      </c>
    </row>
    <row r="5" spans="1:7">
      <c r="A5" s="27" t="s">
        <v>357</v>
      </c>
      <c r="B5" s="28" t="s">
        <v>87</v>
      </c>
      <c r="C5" s="246">
        <v>85</v>
      </c>
      <c r="E5" s="161"/>
      <c r="F5" s="164"/>
      <c r="G5" s="161"/>
    </row>
    <row r="6" spans="1:7">
      <c r="A6" s="27" t="s">
        <v>358</v>
      </c>
      <c r="B6" s="28" t="s">
        <v>158</v>
      </c>
      <c r="C6" s="246">
        <v>350</v>
      </c>
      <c r="E6" s="161"/>
      <c r="F6" s="164"/>
      <c r="G6" s="161"/>
    </row>
    <row r="7" spans="1:7">
      <c r="A7" s="27" t="s">
        <v>388</v>
      </c>
      <c r="B7" s="28" t="s">
        <v>389</v>
      </c>
      <c r="C7" s="246">
        <v>25000</v>
      </c>
      <c r="E7" s="161"/>
      <c r="F7" s="164"/>
      <c r="G7" s="161"/>
    </row>
    <row r="8" spans="1:7">
      <c r="A8" s="27" t="s">
        <v>352</v>
      </c>
      <c r="B8" s="28" t="s">
        <v>87</v>
      </c>
      <c r="C8" s="246">
        <v>0</v>
      </c>
      <c r="E8" s="161"/>
      <c r="F8" s="164"/>
      <c r="G8" s="161"/>
    </row>
    <row r="9" spans="1:7">
      <c r="A9" s="27" t="s">
        <v>359</v>
      </c>
      <c r="B9" s="28" t="s">
        <v>158</v>
      </c>
      <c r="C9" s="246">
        <v>0</v>
      </c>
      <c r="E9" s="161"/>
      <c r="F9" s="164"/>
      <c r="G9" s="161"/>
    </row>
    <row r="10" spans="1:7">
      <c r="A10" s="27" t="s">
        <v>395</v>
      </c>
      <c r="B10" s="28" t="s">
        <v>158</v>
      </c>
      <c r="C10" s="246">
        <v>0</v>
      </c>
      <c r="E10" s="161"/>
      <c r="F10" s="164"/>
      <c r="G10" s="161"/>
    </row>
    <row r="11" spans="1:7">
      <c r="A11" s="27" t="s">
        <v>160</v>
      </c>
      <c r="B11" s="28" t="s">
        <v>23</v>
      </c>
      <c r="C11" s="246">
        <v>0</v>
      </c>
      <c r="E11" s="161"/>
      <c r="F11" s="164"/>
      <c r="G11" s="161"/>
    </row>
    <row r="12" spans="1:7">
      <c r="A12" s="27" t="s">
        <v>161</v>
      </c>
      <c r="B12" s="28" t="s">
        <v>87</v>
      </c>
      <c r="C12" s="246">
        <v>0</v>
      </c>
      <c r="E12" s="161"/>
      <c r="F12" s="164"/>
      <c r="G12" s="161"/>
    </row>
    <row r="13" spans="1:7">
      <c r="A13" s="27" t="s">
        <v>162</v>
      </c>
      <c r="B13" s="28" t="s">
        <v>158</v>
      </c>
      <c r="C13" s="246">
        <v>0</v>
      </c>
      <c r="E13" s="161"/>
      <c r="F13" s="164"/>
      <c r="G13" s="161"/>
    </row>
    <row r="14" spans="1:7">
      <c r="A14" s="27" t="s">
        <v>163</v>
      </c>
      <c r="B14" s="28" t="s">
        <v>158</v>
      </c>
      <c r="C14" s="246">
        <v>10</v>
      </c>
      <c r="E14" s="161"/>
      <c r="F14" s="164"/>
      <c r="G14" s="161"/>
    </row>
    <row r="15" spans="1:7">
      <c r="A15" s="27" t="s">
        <v>164</v>
      </c>
      <c r="B15" s="28" t="s">
        <v>158</v>
      </c>
      <c r="C15" s="246">
        <v>0</v>
      </c>
      <c r="E15" s="161"/>
      <c r="F15" s="164"/>
      <c r="G15" s="161"/>
    </row>
    <row r="16" spans="1:7">
      <c r="A16" s="27" t="s">
        <v>165</v>
      </c>
      <c r="B16" s="28" t="s">
        <v>87</v>
      </c>
      <c r="C16" s="246">
        <v>0</v>
      </c>
      <c r="E16" s="161"/>
      <c r="F16" s="164"/>
      <c r="G16" s="161"/>
    </row>
    <row r="17" spans="1:7">
      <c r="A17" s="27" t="s">
        <v>371</v>
      </c>
      <c r="B17" s="28" t="s">
        <v>158</v>
      </c>
      <c r="C17" s="246">
        <v>0</v>
      </c>
      <c r="E17" s="161"/>
      <c r="F17" s="164"/>
      <c r="G17" s="161"/>
    </row>
    <row r="18" spans="1:7">
      <c r="A18" s="27" t="s">
        <v>355</v>
      </c>
      <c r="B18" s="28" t="s">
        <v>87</v>
      </c>
      <c r="C18" s="246">
        <v>5000</v>
      </c>
      <c r="E18" s="161"/>
      <c r="F18" s="164"/>
      <c r="G18" s="161"/>
    </row>
    <row r="19" spans="1:7">
      <c r="A19" s="27" t="s">
        <v>356</v>
      </c>
      <c r="B19" s="28" t="s">
        <v>87</v>
      </c>
      <c r="C19" s="246">
        <v>2500</v>
      </c>
      <c r="E19" s="161"/>
      <c r="F19" s="164"/>
      <c r="G19" s="161"/>
    </row>
    <row r="20" spans="1:7" ht="14.25" customHeight="1">
      <c r="A20" s="27" t="s">
        <v>166</v>
      </c>
      <c r="B20" s="28" t="s">
        <v>23</v>
      </c>
      <c r="C20" s="246">
        <v>200</v>
      </c>
      <c r="E20" s="161"/>
      <c r="F20" s="164"/>
      <c r="G20" s="161"/>
    </row>
    <row r="21" spans="1:7" ht="14.25" customHeight="1">
      <c r="A21" s="27" t="s">
        <v>167</v>
      </c>
      <c r="B21" s="28" t="s">
        <v>87</v>
      </c>
      <c r="C21" s="246">
        <v>250</v>
      </c>
      <c r="E21" s="161"/>
      <c r="F21" s="164"/>
      <c r="G21" s="161"/>
    </row>
    <row r="22" spans="1:7">
      <c r="A22" s="27" t="s">
        <v>353</v>
      </c>
      <c r="B22" s="28" t="s">
        <v>87</v>
      </c>
      <c r="C22" s="246">
        <v>0</v>
      </c>
      <c r="E22" s="161"/>
      <c r="F22" s="164"/>
      <c r="G22" s="161"/>
    </row>
    <row r="23" spans="1:7">
      <c r="A23" s="27" t="s">
        <v>354</v>
      </c>
      <c r="B23" s="28" t="s">
        <v>158</v>
      </c>
      <c r="C23" s="246">
        <v>0</v>
      </c>
      <c r="E23" s="161"/>
      <c r="F23" s="164"/>
      <c r="G23" s="161"/>
    </row>
    <row r="24" spans="1:7">
      <c r="A24" s="85" t="s">
        <v>168</v>
      </c>
      <c r="B24" s="31" t="s">
        <v>169</v>
      </c>
      <c r="C24" s="247">
        <v>0</v>
      </c>
      <c r="E24" s="162"/>
      <c r="F24" s="165"/>
      <c r="G24" s="162"/>
    </row>
    <row r="25" spans="1:7">
      <c r="A25" s="5"/>
      <c r="B25" s="5"/>
      <c r="C25" s="248"/>
    </row>
  </sheetData>
  <mergeCells count="3">
    <mergeCell ref="E4:E24"/>
    <mergeCell ref="F4:F24"/>
    <mergeCell ref="G4:G24"/>
  </mergeCells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C2:M138"/>
  <sheetViews>
    <sheetView tabSelected="1" topLeftCell="D1" workbookViewId="0">
      <pane ySplit="2" topLeftCell="A3" activePane="bottomLeft" state="frozen"/>
      <selection pane="bottomLeft" activeCell="E33" sqref="E33:E40"/>
    </sheetView>
  </sheetViews>
  <sheetFormatPr defaultRowHeight="15"/>
  <cols>
    <col min="2" max="2" width="1.7109375" customWidth="1"/>
    <col min="3" max="3" width="46.42578125" customWidth="1"/>
    <col min="4" max="4" width="15.85546875" style="37" customWidth="1"/>
    <col min="5" max="5" width="24.42578125" bestFit="1" customWidth="1"/>
    <col min="6" max="6" width="6.7109375" customWidth="1"/>
    <col min="7" max="8" width="24.28515625" bestFit="1" customWidth="1"/>
    <col min="9" max="9" width="10.85546875" bestFit="1" customWidth="1"/>
    <col min="10" max="10" width="6.5703125" bestFit="1" customWidth="1"/>
    <col min="11" max="11" width="24.28515625" bestFit="1" customWidth="1"/>
  </cols>
  <sheetData>
    <row r="2" spans="3:10" s="5" customFormat="1"/>
    <row r="3" spans="3:10">
      <c r="D3" s="21" t="s">
        <v>14</v>
      </c>
      <c r="E3" s="21" t="s">
        <v>46</v>
      </c>
      <c r="F3" s="21"/>
      <c r="G3" s="21"/>
      <c r="H3" s="43" t="s">
        <v>17</v>
      </c>
      <c r="I3" s="1" t="s">
        <v>18</v>
      </c>
      <c r="J3" s="1" t="s">
        <v>347</v>
      </c>
    </row>
    <row r="4" spans="3:10">
      <c r="C4" s="21" t="s">
        <v>170</v>
      </c>
      <c r="D4"/>
    </row>
    <row r="5" spans="3:10">
      <c r="C5" s="25" t="s">
        <v>361</v>
      </c>
      <c r="D5" s="26" t="s">
        <v>87</v>
      </c>
      <c r="E5" s="14"/>
      <c r="H5" s="160" t="s">
        <v>172</v>
      </c>
      <c r="I5" s="290"/>
      <c r="J5" s="160">
        <v>2016</v>
      </c>
    </row>
    <row r="6" spans="3:10">
      <c r="C6" s="27" t="s">
        <v>360</v>
      </c>
      <c r="D6" s="28" t="s">
        <v>175</v>
      </c>
      <c r="E6" s="17"/>
      <c r="H6" s="161"/>
      <c r="I6" s="289"/>
      <c r="J6" s="161"/>
    </row>
    <row r="7" spans="3:10">
      <c r="C7" s="27" t="s">
        <v>173</v>
      </c>
      <c r="D7" s="28" t="s">
        <v>171</v>
      </c>
      <c r="E7" s="246">
        <v>0</v>
      </c>
      <c r="H7" s="161"/>
      <c r="I7" s="289"/>
      <c r="J7" s="161"/>
    </row>
    <row r="8" spans="3:10">
      <c r="C8" s="27" t="s">
        <v>407</v>
      </c>
      <c r="D8" s="28" t="s">
        <v>87</v>
      </c>
      <c r="E8" s="246">
        <v>1</v>
      </c>
      <c r="H8" s="161"/>
      <c r="I8" s="289"/>
      <c r="J8" s="161"/>
    </row>
    <row r="9" spans="3:10">
      <c r="C9" s="27" t="s">
        <v>174</v>
      </c>
      <c r="D9" s="28" t="s">
        <v>175</v>
      </c>
      <c r="E9" s="246"/>
      <c r="H9" s="161"/>
      <c r="I9" s="289"/>
      <c r="J9" s="161"/>
    </row>
    <row r="10" spans="3:10">
      <c r="C10" s="27" t="s">
        <v>176</v>
      </c>
      <c r="D10" s="28" t="s">
        <v>87</v>
      </c>
      <c r="E10" s="246"/>
      <c r="H10" s="161"/>
      <c r="I10" s="289"/>
      <c r="J10" s="161"/>
    </row>
    <row r="11" spans="3:10">
      <c r="C11" s="27" t="s">
        <v>177</v>
      </c>
      <c r="D11" s="28" t="s">
        <v>178</v>
      </c>
      <c r="E11" s="246"/>
      <c r="H11" s="161"/>
      <c r="I11" s="289"/>
      <c r="J11" s="161"/>
    </row>
    <row r="12" spans="3:10">
      <c r="C12" s="27" t="s">
        <v>362</v>
      </c>
      <c r="D12" s="28" t="s">
        <v>87</v>
      </c>
      <c r="E12" s="246"/>
      <c r="H12" s="161"/>
      <c r="I12" s="289"/>
      <c r="J12" s="161"/>
    </row>
    <row r="13" spans="3:10">
      <c r="C13" s="116" t="s">
        <v>364</v>
      </c>
      <c r="D13" s="48" t="s">
        <v>87</v>
      </c>
      <c r="E13" s="295"/>
      <c r="H13" s="161"/>
      <c r="I13" s="289"/>
      <c r="J13" s="161"/>
    </row>
    <row r="14" spans="3:10">
      <c r="C14" s="115" t="s">
        <v>363</v>
      </c>
      <c r="D14" s="95" t="s">
        <v>87</v>
      </c>
      <c r="E14" s="296">
        <v>24</v>
      </c>
      <c r="H14" s="162"/>
      <c r="I14" s="291"/>
      <c r="J14" s="162"/>
    </row>
    <row r="15" spans="3:10">
      <c r="C15" s="47"/>
      <c r="D15" s="48"/>
      <c r="E15" s="11"/>
      <c r="H15" s="121"/>
    </row>
    <row r="16" spans="3:10">
      <c r="C16" s="37"/>
      <c r="D16"/>
    </row>
    <row r="17" spans="3:10">
      <c r="C17" s="38" t="s">
        <v>179</v>
      </c>
      <c r="D17"/>
    </row>
    <row r="18" spans="3:10">
      <c r="C18" s="25" t="s">
        <v>180</v>
      </c>
      <c r="D18" s="26"/>
      <c r="E18" s="67"/>
    </row>
    <row r="19" spans="3:10">
      <c r="C19" s="29" t="s">
        <v>181</v>
      </c>
      <c r="D19" s="28" t="s">
        <v>178</v>
      </c>
      <c r="E19" s="246">
        <f>284+384+398+325+300</f>
        <v>1691</v>
      </c>
      <c r="H19" s="172" t="s">
        <v>172</v>
      </c>
      <c r="I19" s="287" t="s">
        <v>13</v>
      </c>
      <c r="J19" s="160">
        <v>2016</v>
      </c>
    </row>
    <row r="20" spans="3:10">
      <c r="C20" s="29" t="s">
        <v>182</v>
      </c>
      <c r="D20" s="28" t="s">
        <v>178</v>
      </c>
      <c r="E20" s="246">
        <f>9.83+16.9+17.6+19.5</f>
        <v>63.83</v>
      </c>
      <c r="H20" s="173"/>
      <c r="I20" s="286"/>
      <c r="J20" s="161"/>
    </row>
    <row r="21" spans="3:10">
      <c r="C21" s="27" t="s">
        <v>183</v>
      </c>
      <c r="D21" s="28"/>
      <c r="E21" s="246"/>
      <c r="H21" s="173"/>
      <c r="I21" s="286"/>
      <c r="J21" s="161"/>
    </row>
    <row r="22" spans="3:10">
      <c r="C22" s="29" t="s">
        <v>181</v>
      </c>
      <c r="D22" s="28" t="s">
        <v>178</v>
      </c>
      <c r="E22" s="246">
        <f>85.9+60.5+33.8+36.6+30</f>
        <v>246.79999999999998</v>
      </c>
      <c r="H22" s="173"/>
      <c r="I22" s="286"/>
      <c r="J22" s="161"/>
    </row>
    <row r="23" spans="3:10">
      <c r="C23" s="29" t="s">
        <v>182</v>
      </c>
      <c r="D23" s="28" t="s">
        <v>178</v>
      </c>
      <c r="E23" s="246">
        <f>0.15+2.24+2.6+0.89</f>
        <v>5.88</v>
      </c>
      <c r="H23" s="173"/>
      <c r="I23" s="286"/>
      <c r="J23" s="161"/>
    </row>
    <row r="24" spans="3:10">
      <c r="C24" s="27" t="s">
        <v>184</v>
      </c>
      <c r="D24" s="28" t="s">
        <v>178</v>
      </c>
      <c r="E24" s="246">
        <f>14+110+0.7+101+22+21+20</f>
        <v>288.7</v>
      </c>
      <c r="H24" s="173"/>
      <c r="I24" s="286"/>
      <c r="J24" s="161"/>
    </row>
    <row r="25" spans="3:10">
      <c r="C25" s="27" t="s">
        <v>185</v>
      </c>
      <c r="D25" s="28" t="s">
        <v>178</v>
      </c>
      <c r="E25" s="246">
        <f>3.6+6.6+3.7+3.1+3</f>
        <v>20</v>
      </c>
      <c r="H25" s="173"/>
      <c r="I25" s="286"/>
      <c r="J25" s="161"/>
    </row>
    <row r="26" spans="3:10">
      <c r="C26" s="27" t="s">
        <v>186</v>
      </c>
      <c r="D26" s="28"/>
      <c r="E26" s="246"/>
      <c r="H26" s="173"/>
      <c r="I26" s="286"/>
      <c r="J26" s="161"/>
    </row>
    <row r="27" spans="3:10">
      <c r="C27" s="29" t="s">
        <v>187</v>
      </c>
      <c r="D27" s="28" t="s">
        <v>178</v>
      </c>
      <c r="E27" s="246">
        <v>0</v>
      </c>
      <c r="H27" s="173"/>
      <c r="I27" s="286"/>
      <c r="J27" s="161"/>
    </row>
    <row r="28" spans="3:10">
      <c r="C28" s="29" t="s">
        <v>188</v>
      </c>
      <c r="D28" s="28" t="s">
        <v>178</v>
      </c>
      <c r="E28" s="246">
        <v>0</v>
      </c>
      <c r="H28" s="173"/>
      <c r="I28" s="286"/>
      <c r="J28" s="161"/>
    </row>
    <row r="29" spans="3:10">
      <c r="C29" s="85" t="s">
        <v>189</v>
      </c>
      <c r="D29" s="31" t="s">
        <v>190</v>
      </c>
      <c r="E29" s="247"/>
      <c r="H29" s="174"/>
      <c r="I29" s="288"/>
      <c r="J29" s="162"/>
    </row>
    <row r="30" spans="3:10">
      <c r="C30" s="5"/>
      <c r="D30"/>
    </row>
    <row r="31" spans="3:10">
      <c r="C31" s="51" t="s">
        <v>366</v>
      </c>
      <c r="D31"/>
    </row>
    <row r="32" spans="3:10">
      <c r="C32" s="25" t="s">
        <v>250</v>
      </c>
      <c r="D32" s="26" t="s">
        <v>87</v>
      </c>
      <c r="E32" s="14"/>
      <c r="H32" s="160" t="s">
        <v>172</v>
      </c>
      <c r="I32" s="82"/>
      <c r="J32" s="160">
        <v>2016</v>
      </c>
    </row>
    <row r="33" spans="3:13">
      <c r="C33" s="29" t="s">
        <v>365</v>
      </c>
      <c r="D33" s="28"/>
      <c r="E33" s="246">
        <v>1</v>
      </c>
      <c r="H33" s="161"/>
      <c r="I33" s="83"/>
      <c r="J33" s="161"/>
    </row>
    <row r="34" spans="3:13">
      <c r="C34" s="29" t="s">
        <v>225</v>
      </c>
      <c r="D34" s="28"/>
      <c r="E34" s="246">
        <v>2</v>
      </c>
      <c r="G34" s="5"/>
      <c r="H34" s="161"/>
      <c r="I34" s="83"/>
      <c r="J34" s="161"/>
    </row>
    <row r="35" spans="3:13">
      <c r="C35" s="29" t="s">
        <v>222</v>
      </c>
      <c r="D35" s="28"/>
      <c r="E35" s="246"/>
      <c r="G35" s="5"/>
      <c r="H35" s="161"/>
      <c r="I35" s="83"/>
      <c r="J35" s="161"/>
    </row>
    <row r="36" spans="3:13">
      <c r="C36" s="27" t="s">
        <v>191</v>
      </c>
      <c r="D36" s="28" t="s">
        <v>87</v>
      </c>
      <c r="E36" s="246">
        <v>3</v>
      </c>
      <c r="G36" s="5"/>
      <c r="H36" s="161"/>
      <c r="I36" s="83"/>
      <c r="J36" s="161"/>
    </row>
    <row r="37" spans="3:13">
      <c r="C37" s="27" t="s">
        <v>192</v>
      </c>
      <c r="D37" s="28" t="s">
        <v>87</v>
      </c>
      <c r="E37" s="246">
        <v>0</v>
      </c>
      <c r="G37" s="5"/>
      <c r="H37" s="161"/>
      <c r="I37" s="83"/>
      <c r="J37" s="161"/>
    </row>
    <row r="38" spans="3:13">
      <c r="C38" s="27" t="s">
        <v>193</v>
      </c>
      <c r="D38" s="28" t="s">
        <v>87</v>
      </c>
      <c r="E38" s="246">
        <v>3</v>
      </c>
      <c r="G38" s="5"/>
      <c r="H38" s="161"/>
      <c r="I38" s="83"/>
      <c r="J38" s="161"/>
    </row>
    <row r="39" spans="3:13">
      <c r="C39" s="27" t="s">
        <v>249</v>
      </c>
      <c r="D39" s="28" t="s">
        <v>87</v>
      </c>
      <c r="E39" s="246">
        <v>1</v>
      </c>
      <c r="G39" s="5"/>
      <c r="H39" s="161"/>
      <c r="I39" s="83"/>
      <c r="J39" s="161"/>
    </row>
    <row r="40" spans="3:13">
      <c r="C40" s="85" t="s">
        <v>194</v>
      </c>
      <c r="D40" s="31" t="s">
        <v>87</v>
      </c>
      <c r="E40" s="247">
        <v>2</v>
      </c>
      <c r="G40" s="9"/>
      <c r="H40" s="162"/>
      <c r="I40" s="84"/>
      <c r="J40" s="162"/>
    </row>
    <row r="41" spans="3:13">
      <c r="D41"/>
      <c r="E41" s="37"/>
    </row>
    <row r="42" spans="3:13" ht="16.5" customHeight="1">
      <c r="D42"/>
      <c r="E42" s="37"/>
    </row>
    <row r="43" spans="3:13" ht="16.5" customHeight="1">
      <c r="D43"/>
      <c r="E43" s="239" t="s">
        <v>195</v>
      </c>
      <c r="F43" s="241" t="s">
        <v>196</v>
      </c>
      <c r="G43" s="241"/>
      <c r="H43" s="241"/>
      <c r="I43" s="243" t="s">
        <v>155</v>
      </c>
      <c r="J43" s="243" t="s">
        <v>156</v>
      </c>
    </row>
    <row r="44" spans="3:13">
      <c r="C44" s="21" t="s">
        <v>309</v>
      </c>
      <c r="D44"/>
      <c r="E44" s="240"/>
      <c r="F44" s="242"/>
      <c r="G44" s="242"/>
      <c r="H44" s="242"/>
      <c r="I44" s="244"/>
      <c r="J44" s="244"/>
    </row>
    <row r="45" spans="3:13">
      <c r="C45" s="90" t="s">
        <v>197</v>
      </c>
      <c r="D45" s="26"/>
      <c r="E45" s="26"/>
      <c r="F45" s="238"/>
      <c r="G45" s="238"/>
      <c r="H45" s="238"/>
      <c r="I45" s="26"/>
      <c r="J45" s="67"/>
      <c r="K45" s="160" t="s">
        <v>172</v>
      </c>
      <c r="L45" s="163" t="s">
        <v>13</v>
      </c>
      <c r="M45" s="292">
        <v>2016</v>
      </c>
    </row>
    <row r="46" spans="3:13">
      <c r="C46" s="91" t="s">
        <v>198</v>
      </c>
      <c r="D46" s="28" t="s">
        <v>157</v>
      </c>
      <c r="E46" s="156">
        <f>F46/1383.68</f>
        <v>631.14303885291395</v>
      </c>
      <c r="F46" s="181">
        <v>873300</v>
      </c>
      <c r="G46" s="181"/>
      <c r="H46" s="181"/>
      <c r="I46" s="28">
        <f>F46</f>
        <v>873300</v>
      </c>
      <c r="J46" s="69"/>
      <c r="K46" s="161"/>
      <c r="L46" s="164"/>
      <c r="M46" s="293"/>
    </row>
    <row r="47" spans="3:13">
      <c r="C47" s="91" t="s">
        <v>199</v>
      </c>
      <c r="D47" s="28" t="s">
        <v>200</v>
      </c>
      <c r="E47" s="156">
        <f t="shared" ref="E47:E48" si="0">F47/1383.68</f>
        <v>407.97005087881587</v>
      </c>
      <c r="F47" s="181">
        <v>564500</v>
      </c>
      <c r="G47" s="181"/>
      <c r="H47" s="181"/>
      <c r="I47" s="28">
        <f t="shared" ref="I47:I48" si="1">F47</f>
        <v>564500</v>
      </c>
      <c r="J47" s="69"/>
      <c r="K47" s="161"/>
      <c r="L47" s="164"/>
      <c r="M47" s="293"/>
    </row>
    <row r="48" spans="3:13">
      <c r="C48" s="91" t="s">
        <v>201</v>
      </c>
      <c r="D48" s="28" t="s">
        <v>200</v>
      </c>
      <c r="E48" s="156">
        <f t="shared" si="0"/>
        <v>6.1430388529139686</v>
      </c>
      <c r="F48" s="181">
        <v>8500</v>
      </c>
      <c r="G48" s="181"/>
      <c r="H48" s="181"/>
      <c r="I48" s="28">
        <f t="shared" si="1"/>
        <v>8500</v>
      </c>
      <c r="J48" s="69"/>
      <c r="K48" s="161"/>
      <c r="L48" s="164"/>
      <c r="M48" s="293"/>
    </row>
    <row r="49" spans="3:13">
      <c r="C49" s="91" t="s">
        <v>202</v>
      </c>
      <c r="D49" s="28" t="s">
        <v>200</v>
      </c>
      <c r="E49" s="28"/>
      <c r="F49" s="181"/>
      <c r="G49" s="181"/>
      <c r="H49" s="181"/>
      <c r="I49" s="28"/>
      <c r="J49" s="69"/>
      <c r="K49" s="161"/>
      <c r="L49" s="164"/>
      <c r="M49" s="293"/>
    </row>
    <row r="50" spans="3:13">
      <c r="C50" s="91" t="s">
        <v>203</v>
      </c>
      <c r="D50" s="28" t="s">
        <v>200</v>
      </c>
      <c r="E50" s="28"/>
      <c r="F50" s="181"/>
      <c r="G50" s="181"/>
      <c r="H50" s="181"/>
      <c r="I50" s="28"/>
      <c r="J50" s="69"/>
      <c r="K50" s="161"/>
      <c r="L50" s="164"/>
      <c r="M50" s="293"/>
    </row>
    <row r="51" spans="3:13">
      <c r="C51" s="91" t="s">
        <v>204</v>
      </c>
      <c r="D51" s="28" t="s">
        <v>200</v>
      </c>
      <c r="E51" s="28"/>
      <c r="F51" s="181"/>
      <c r="G51" s="181"/>
      <c r="H51" s="181"/>
      <c r="I51" s="28"/>
      <c r="J51" s="69"/>
      <c r="K51" s="161"/>
      <c r="L51" s="164"/>
      <c r="M51" s="293"/>
    </row>
    <row r="52" spans="3:13">
      <c r="C52" s="91" t="s">
        <v>205</v>
      </c>
      <c r="D52" s="28" t="s">
        <v>200</v>
      </c>
      <c r="E52" s="28"/>
      <c r="F52" s="181"/>
      <c r="G52" s="181"/>
      <c r="H52" s="181"/>
      <c r="I52" s="28"/>
      <c r="J52" s="69"/>
      <c r="K52" s="161"/>
      <c r="L52" s="164"/>
      <c r="M52" s="293"/>
    </row>
    <row r="53" spans="3:13">
      <c r="C53" s="15" t="s">
        <v>252</v>
      </c>
      <c r="D53" s="28"/>
      <c r="E53" s="28"/>
      <c r="F53" s="181"/>
      <c r="G53" s="181"/>
      <c r="H53" s="181"/>
      <c r="I53" s="28"/>
      <c r="J53" s="69"/>
      <c r="K53" s="161"/>
      <c r="L53" s="164"/>
      <c r="M53" s="293"/>
    </row>
    <row r="54" spans="3:13">
      <c r="C54" s="91" t="s">
        <v>253</v>
      </c>
      <c r="D54" s="28" t="s">
        <v>200</v>
      </c>
      <c r="E54" s="28"/>
      <c r="F54" s="181"/>
      <c r="G54" s="181"/>
      <c r="H54" s="181"/>
      <c r="I54" s="28"/>
      <c r="J54" s="69"/>
      <c r="K54" s="161"/>
      <c r="L54" s="164"/>
      <c r="M54" s="293"/>
    </row>
    <row r="55" spans="3:13">
      <c r="C55" s="91" t="s">
        <v>240</v>
      </c>
      <c r="D55" s="28" t="s">
        <v>200</v>
      </c>
      <c r="E55" s="28">
        <f>F55/300</f>
        <v>40</v>
      </c>
      <c r="F55" s="181">
        <v>12000</v>
      </c>
      <c r="G55" s="181"/>
      <c r="H55" s="181"/>
      <c r="I55" s="28">
        <f>F55</f>
        <v>12000</v>
      </c>
      <c r="J55" s="69"/>
      <c r="K55" s="161"/>
      <c r="L55" s="164"/>
      <c r="M55" s="293"/>
    </row>
    <row r="56" spans="3:13">
      <c r="C56" s="91" t="s">
        <v>254</v>
      </c>
      <c r="D56" s="28" t="s">
        <v>200</v>
      </c>
      <c r="E56" s="28"/>
      <c r="F56" s="181"/>
      <c r="G56" s="181"/>
      <c r="H56" s="181"/>
      <c r="I56" s="28"/>
      <c r="J56" s="69"/>
      <c r="K56" s="161"/>
      <c r="L56" s="164"/>
      <c r="M56" s="293"/>
    </row>
    <row r="57" spans="3:13">
      <c r="C57" s="91" t="s">
        <v>255</v>
      </c>
      <c r="D57" s="28" t="s">
        <v>200</v>
      </c>
      <c r="E57" s="28"/>
      <c r="F57" s="181"/>
      <c r="G57" s="181"/>
      <c r="H57" s="181"/>
      <c r="I57" s="28"/>
      <c r="J57" s="69"/>
      <c r="K57" s="161"/>
      <c r="L57" s="164"/>
      <c r="M57" s="293"/>
    </row>
    <row r="58" spans="3:13">
      <c r="C58" s="91" t="s">
        <v>256</v>
      </c>
      <c r="D58" s="28" t="s">
        <v>200</v>
      </c>
      <c r="E58" s="28"/>
      <c r="F58" s="181"/>
      <c r="G58" s="181"/>
      <c r="H58" s="181"/>
      <c r="I58" s="28"/>
      <c r="J58" s="69"/>
      <c r="K58" s="161"/>
      <c r="L58" s="164"/>
      <c r="M58" s="293"/>
    </row>
    <row r="59" spans="3:13">
      <c r="C59" s="15" t="s">
        <v>257</v>
      </c>
      <c r="D59" s="28"/>
      <c r="E59" s="28"/>
      <c r="F59" s="181"/>
      <c r="G59" s="181"/>
      <c r="H59" s="181"/>
      <c r="I59" s="28"/>
      <c r="J59" s="69"/>
      <c r="K59" s="161"/>
      <c r="L59" s="164"/>
      <c r="M59" s="293"/>
    </row>
    <row r="60" spans="3:13">
      <c r="C60" s="91" t="s">
        <v>408</v>
      </c>
      <c r="D60" s="28" t="s">
        <v>200</v>
      </c>
      <c r="E60" s="28"/>
      <c r="F60" s="181"/>
      <c r="G60" s="181"/>
      <c r="H60" s="181"/>
      <c r="I60" s="28"/>
      <c r="J60" s="69"/>
      <c r="K60" s="161"/>
      <c r="L60" s="164"/>
      <c r="M60" s="293"/>
    </row>
    <row r="61" spans="3:13">
      <c r="C61" s="91" t="s">
        <v>258</v>
      </c>
      <c r="D61" s="28" t="s">
        <v>200</v>
      </c>
      <c r="E61" s="28"/>
      <c r="F61" s="181"/>
      <c r="G61" s="181"/>
      <c r="H61" s="181"/>
      <c r="I61" s="28"/>
      <c r="J61" s="69"/>
      <c r="K61" s="161"/>
      <c r="L61" s="164"/>
      <c r="M61" s="293"/>
    </row>
    <row r="62" spans="3:13">
      <c r="C62" s="91" t="s">
        <v>259</v>
      </c>
      <c r="D62" s="28" t="s">
        <v>200</v>
      </c>
      <c r="E62" s="28"/>
      <c r="F62" s="181"/>
      <c r="G62" s="181"/>
      <c r="H62" s="181"/>
      <c r="I62" s="28"/>
      <c r="J62" s="69"/>
      <c r="K62" s="161"/>
      <c r="L62" s="164"/>
      <c r="M62" s="293"/>
    </row>
    <row r="63" spans="3:13">
      <c r="C63" s="15" t="s">
        <v>283</v>
      </c>
      <c r="D63" s="28"/>
      <c r="E63" s="28"/>
      <c r="F63" s="181"/>
      <c r="G63" s="181"/>
      <c r="H63" s="181"/>
      <c r="I63" s="28"/>
      <c r="J63" s="69"/>
      <c r="K63" s="161"/>
      <c r="L63" s="164"/>
      <c r="M63" s="293"/>
    </row>
    <row r="64" spans="3:13">
      <c r="C64" s="91" t="s">
        <v>284</v>
      </c>
      <c r="D64" s="28" t="s">
        <v>200</v>
      </c>
      <c r="E64" s="156">
        <f>F64/2136.82</f>
        <v>33.133347684877528</v>
      </c>
      <c r="F64" s="181">
        <v>70800</v>
      </c>
      <c r="G64" s="181"/>
      <c r="H64" s="181"/>
      <c r="I64" s="28"/>
      <c r="J64" s="69">
        <v>60000</v>
      </c>
      <c r="K64" s="161"/>
      <c r="L64" s="164"/>
      <c r="M64" s="293"/>
    </row>
    <row r="65" spans="3:13">
      <c r="C65" s="91" t="s">
        <v>285</v>
      </c>
      <c r="D65" s="28" t="s">
        <v>200</v>
      </c>
      <c r="E65" s="156">
        <f>F65/2136.82</f>
        <v>26.955943879222392</v>
      </c>
      <c r="F65" s="181">
        <v>57600</v>
      </c>
      <c r="G65" s="181"/>
      <c r="H65" s="181"/>
      <c r="I65" s="28"/>
      <c r="J65" s="69">
        <f>F65</f>
        <v>57600</v>
      </c>
      <c r="K65" s="161"/>
      <c r="L65" s="164"/>
      <c r="M65" s="293"/>
    </row>
    <row r="66" spans="3:13">
      <c r="C66" s="15" t="s">
        <v>260</v>
      </c>
      <c r="D66" s="28"/>
      <c r="E66" s="28"/>
      <c r="F66" s="181"/>
      <c r="G66" s="181"/>
      <c r="H66" s="181"/>
      <c r="I66" s="28"/>
      <c r="J66" s="69"/>
      <c r="K66" s="161"/>
      <c r="L66" s="164"/>
      <c r="M66" s="293"/>
    </row>
    <row r="67" spans="3:13">
      <c r="C67" s="91" t="s">
        <v>241</v>
      </c>
      <c r="D67" s="28" t="s">
        <v>200</v>
      </c>
      <c r="E67" s="28"/>
      <c r="F67" s="181"/>
      <c r="G67" s="181"/>
      <c r="H67" s="181"/>
      <c r="I67" s="28"/>
      <c r="J67" s="69"/>
      <c r="K67" s="161"/>
      <c r="L67" s="164"/>
      <c r="M67" s="293"/>
    </row>
    <row r="68" spans="3:13">
      <c r="C68" s="91" t="s">
        <v>251</v>
      </c>
      <c r="D68" s="28" t="s">
        <v>200</v>
      </c>
      <c r="E68" s="28"/>
      <c r="F68" s="181"/>
      <c r="G68" s="181"/>
      <c r="H68" s="181"/>
      <c r="I68" s="28"/>
      <c r="J68" s="69"/>
      <c r="K68" s="161"/>
      <c r="L68" s="164"/>
      <c r="M68" s="293"/>
    </row>
    <row r="69" spans="3:13">
      <c r="C69" s="91" t="s">
        <v>242</v>
      </c>
      <c r="D69" s="28" t="s">
        <v>200</v>
      </c>
      <c r="E69" s="28"/>
      <c r="F69" s="181"/>
      <c r="G69" s="181"/>
      <c r="H69" s="181"/>
      <c r="I69" s="28"/>
      <c r="J69" s="69"/>
      <c r="K69" s="161"/>
      <c r="L69" s="164"/>
      <c r="M69" s="293"/>
    </row>
    <row r="70" spans="3:13">
      <c r="C70" s="91" t="s">
        <v>367</v>
      </c>
      <c r="D70" s="28" t="s">
        <v>200</v>
      </c>
      <c r="E70" s="28"/>
      <c r="F70" s="181"/>
      <c r="G70" s="181"/>
      <c r="H70" s="181"/>
      <c r="I70" s="28"/>
      <c r="J70" s="69"/>
      <c r="K70" s="161"/>
      <c r="L70" s="164"/>
      <c r="M70" s="293"/>
    </row>
    <row r="71" spans="3:13">
      <c r="C71" s="91" t="s">
        <v>563</v>
      </c>
      <c r="D71" s="28" t="s">
        <v>368</v>
      </c>
      <c r="E71" s="28"/>
      <c r="F71" s="181"/>
      <c r="G71" s="181"/>
      <c r="H71" s="181"/>
      <c r="I71" s="28"/>
      <c r="J71" s="69"/>
      <c r="K71" s="161"/>
      <c r="L71" s="164"/>
      <c r="M71" s="293"/>
    </row>
    <row r="72" spans="3:13">
      <c r="C72" s="15" t="s">
        <v>206</v>
      </c>
      <c r="D72" s="28"/>
      <c r="E72" s="28"/>
      <c r="F72" s="181"/>
      <c r="G72" s="181"/>
      <c r="H72" s="181"/>
      <c r="I72" s="28"/>
      <c r="J72" s="69"/>
      <c r="K72" s="161"/>
      <c r="L72" s="164"/>
      <c r="M72" s="293"/>
    </row>
    <row r="73" spans="3:13">
      <c r="C73" s="91" t="s">
        <v>261</v>
      </c>
      <c r="D73" s="28" t="s">
        <v>200</v>
      </c>
      <c r="E73" s="28"/>
      <c r="F73" s="181"/>
      <c r="G73" s="181"/>
      <c r="H73" s="181"/>
      <c r="I73" s="28"/>
      <c r="J73" s="69"/>
      <c r="K73" s="161"/>
      <c r="L73" s="164"/>
      <c r="M73" s="293"/>
    </row>
    <row r="74" spans="3:13">
      <c r="C74" s="91" t="s">
        <v>243</v>
      </c>
      <c r="D74" s="28" t="s">
        <v>200</v>
      </c>
      <c r="E74" s="156">
        <f>F74/1111.7</f>
        <v>44.97616263380408</v>
      </c>
      <c r="F74" s="181">
        <v>50000</v>
      </c>
      <c r="G74" s="181"/>
      <c r="H74" s="181"/>
      <c r="I74" s="28"/>
      <c r="J74" s="69">
        <v>50000</v>
      </c>
      <c r="K74" s="161"/>
      <c r="L74" s="164"/>
      <c r="M74" s="293"/>
    </row>
    <row r="75" spans="3:13">
      <c r="C75" s="91" t="s">
        <v>262</v>
      </c>
      <c r="D75" s="28" t="s">
        <v>263</v>
      </c>
      <c r="E75" s="28">
        <f>F75/1079.2</f>
        <v>13.899184581171237</v>
      </c>
      <c r="F75" s="181">
        <v>15000</v>
      </c>
      <c r="G75" s="181"/>
      <c r="H75" s="181"/>
      <c r="I75" s="28"/>
      <c r="J75" s="69">
        <v>50000</v>
      </c>
      <c r="K75" s="161"/>
      <c r="L75" s="164"/>
      <c r="M75" s="293"/>
    </row>
    <row r="76" spans="3:13">
      <c r="C76" s="91" t="s">
        <v>264</v>
      </c>
      <c r="D76" s="28" t="s">
        <v>200</v>
      </c>
      <c r="E76" s="28">
        <f>F76/813.15</f>
        <v>9.8382832195781837</v>
      </c>
      <c r="F76" s="181">
        <v>8000</v>
      </c>
      <c r="G76" s="181"/>
      <c r="H76" s="181"/>
      <c r="I76" s="28"/>
      <c r="J76" s="69">
        <v>50000</v>
      </c>
      <c r="K76" s="161"/>
      <c r="L76" s="164"/>
      <c r="M76" s="293"/>
    </row>
    <row r="77" spans="3:13">
      <c r="C77" s="91" t="s">
        <v>244</v>
      </c>
      <c r="D77" s="28" t="s">
        <v>200</v>
      </c>
      <c r="E77" s="28"/>
      <c r="F77" s="181">
        <v>10000</v>
      </c>
      <c r="G77" s="181"/>
      <c r="H77" s="181"/>
      <c r="I77" s="28"/>
      <c r="J77" s="69">
        <v>50000</v>
      </c>
      <c r="K77" s="161"/>
      <c r="L77" s="164"/>
      <c r="M77" s="293"/>
    </row>
    <row r="78" spans="3:13">
      <c r="C78" s="91" t="s">
        <v>265</v>
      </c>
      <c r="D78" s="28" t="s">
        <v>200</v>
      </c>
      <c r="E78" s="28">
        <f>F78/1281.55</f>
        <v>15.606101985876478</v>
      </c>
      <c r="F78" s="181">
        <v>20000</v>
      </c>
      <c r="G78" s="181"/>
      <c r="H78" s="181"/>
      <c r="I78" s="28"/>
      <c r="J78" s="69">
        <v>50000</v>
      </c>
      <c r="K78" s="161"/>
      <c r="L78" s="164"/>
      <c r="M78" s="293"/>
    </row>
    <row r="79" spans="3:13">
      <c r="C79" s="91" t="s">
        <v>266</v>
      </c>
      <c r="D79" s="28" t="s">
        <v>200</v>
      </c>
      <c r="E79" s="28"/>
      <c r="F79" s="181"/>
      <c r="G79" s="181"/>
      <c r="H79" s="181"/>
      <c r="I79" s="28"/>
      <c r="J79" s="69"/>
      <c r="K79" s="161"/>
      <c r="L79" s="164"/>
      <c r="M79" s="293"/>
    </row>
    <row r="80" spans="3:13">
      <c r="C80" s="91" t="s">
        <v>267</v>
      </c>
      <c r="D80" s="28" t="s">
        <v>200</v>
      </c>
      <c r="E80" s="156">
        <f>F80/1384</f>
        <v>46.965317919075147</v>
      </c>
      <c r="F80" s="181">
        <v>65000</v>
      </c>
      <c r="G80" s="181"/>
      <c r="H80" s="181"/>
      <c r="I80" s="28"/>
      <c r="J80" s="69">
        <f>F80</f>
        <v>65000</v>
      </c>
      <c r="K80" s="161"/>
      <c r="L80" s="164"/>
      <c r="M80" s="293"/>
    </row>
    <row r="81" spans="3:13">
      <c r="C81" s="91" t="s">
        <v>268</v>
      </c>
      <c r="D81" s="28" t="s">
        <v>200</v>
      </c>
      <c r="E81" s="28"/>
      <c r="F81" s="181">
        <v>10000</v>
      </c>
      <c r="G81" s="181"/>
      <c r="H81" s="181"/>
      <c r="I81" s="28"/>
      <c r="J81" s="69">
        <f t="shared" ref="J81:J91" si="2">F81</f>
        <v>10000</v>
      </c>
      <c r="K81" s="161"/>
      <c r="L81" s="164"/>
      <c r="M81" s="293"/>
    </row>
    <row r="82" spans="3:13">
      <c r="C82" s="91" t="s">
        <v>269</v>
      </c>
      <c r="D82" s="28" t="s">
        <v>200</v>
      </c>
      <c r="E82" s="28"/>
      <c r="F82" s="181">
        <v>4000</v>
      </c>
      <c r="G82" s="181"/>
      <c r="H82" s="181"/>
      <c r="I82" s="28"/>
      <c r="J82" s="69">
        <f t="shared" si="2"/>
        <v>4000</v>
      </c>
      <c r="K82" s="161"/>
      <c r="L82" s="164"/>
      <c r="M82" s="293"/>
    </row>
    <row r="83" spans="3:13">
      <c r="C83" s="91" t="s">
        <v>270</v>
      </c>
      <c r="D83" s="28" t="s">
        <v>200</v>
      </c>
      <c r="E83" s="28"/>
      <c r="F83" s="181">
        <v>2000</v>
      </c>
      <c r="G83" s="181"/>
      <c r="H83" s="181"/>
      <c r="I83" s="28"/>
      <c r="J83" s="69">
        <f t="shared" si="2"/>
        <v>2000</v>
      </c>
      <c r="K83" s="161"/>
      <c r="L83" s="164"/>
      <c r="M83" s="293"/>
    </row>
    <row r="84" spans="3:13">
      <c r="C84" s="91" t="s">
        <v>271</v>
      </c>
      <c r="D84" s="28" t="s">
        <v>200</v>
      </c>
      <c r="E84" s="28"/>
      <c r="F84" s="181"/>
      <c r="G84" s="181"/>
      <c r="H84" s="181"/>
      <c r="I84" s="28"/>
      <c r="J84" s="69"/>
      <c r="K84" s="161"/>
      <c r="L84" s="164"/>
      <c r="M84" s="293"/>
    </row>
    <row r="85" spans="3:13">
      <c r="C85" s="91" t="s">
        <v>272</v>
      </c>
      <c r="D85" s="28" t="s">
        <v>200</v>
      </c>
      <c r="E85" s="28">
        <f>F85/1360.24</f>
        <v>11.027465741339764</v>
      </c>
      <c r="F85" s="181">
        <v>15000</v>
      </c>
      <c r="G85" s="181"/>
      <c r="H85" s="181"/>
      <c r="I85" s="28"/>
      <c r="J85" s="69">
        <f t="shared" si="2"/>
        <v>15000</v>
      </c>
      <c r="K85" s="161"/>
      <c r="L85" s="164"/>
      <c r="M85" s="293"/>
    </row>
    <row r="86" spans="3:13">
      <c r="C86" s="91" t="s">
        <v>273</v>
      </c>
      <c r="D86" s="28" t="s">
        <v>200</v>
      </c>
      <c r="E86" s="28">
        <f>F86/699.79</f>
        <v>4.2870003858300345</v>
      </c>
      <c r="F86" s="181">
        <v>3000</v>
      </c>
      <c r="G86" s="181"/>
      <c r="H86" s="181"/>
      <c r="I86" s="28"/>
      <c r="J86" s="69">
        <f t="shared" si="2"/>
        <v>3000</v>
      </c>
      <c r="K86" s="161"/>
      <c r="L86" s="164"/>
      <c r="M86" s="293"/>
    </row>
    <row r="87" spans="3:13">
      <c r="C87" s="91" t="s">
        <v>274</v>
      </c>
      <c r="D87" s="28" t="s">
        <v>200</v>
      </c>
      <c r="E87" s="28"/>
      <c r="F87" s="181">
        <v>2000</v>
      </c>
      <c r="G87" s="181"/>
      <c r="H87" s="181"/>
      <c r="I87" s="28"/>
      <c r="J87" s="69">
        <f t="shared" si="2"/>
        <v>2000</v>
      </c>
      <c r="K87" s="161"/>
      <c r="L87" s="164"/>
      <c r="M87" s="293"/>
    </row>
    <row r="88" spans="3:13">
      <c r="C88" s="91" t="s">
        <v>275</v>
      </c>
      <c r="D88" s="28" t="s">
        <v>200</v>
      </c>
      <c r="E88" s="28"/>
      <c r="F88" s="181">
        <v>2000</v>
      </c>
      <c r="G88" s="181"/>
      <c r="H88" s="181"/>
      <c r="I88" s="28"/>
      <c r="J88" s="69">
        <f t="shared" si="2"/>
        <v>2000</v>
      </c>
      <c r="K88" s="161"/>
      <c r="L88" s="164"/>
      <c r="M88" s="293"/>
    </row>
    <row r="89" spans="3:13">
      <c r="C89" s="91" t="s">
        <v>276</v>
      </c>
      <c r="D89" s="28" t="s">
        <v>200</v>
      </c>
      <c r="E89" s="28"/>
      <c r="F89" s="181"/>
      <c r="G89" s="181"/>
      <c r="H89" s="181"/>
      <c r="I89" s="28"/>
      <c r="J89" s="69"/>
      <c r="K89" s="161"/>
      <c r="L89" s="164"/>
      <c r="M89" s="293"/>
    </row>
    <row r="90" spans="3:13">
      <c r="C90" s="91" t="s">
        <v>277</v>
      </c>
      <c r="D90" s="28" t="s">
        <v>200</v>
      </c>
      <c r="E90" s="28"/>
      <c r="F90" s="181">
        <v>5000</v>
      </c>
      <c r="G90" s="181"/>
      <c r="H90" s="181"/>
      <c r="I90" s="28"/>
      <c r="J90" s="69">
        <f t="shared" si="2"/>
        <v>5000</v>
      </c>
      <c r="K90" s="161"/>
      <c r="L90" s="164"/>
      <c r="M90" s="293"/>
    </row>
    <row r="91" spans="3:13">
      <c r="C91" s="91" t="s">
        <v>278</v>
      </c>
      <c r="D91" s="28" t="s">
        <v>200</v>
      </c>
      <c r="E91" s="28"/>
      <c r="F91" s="181">
        <v>10000</v>
      </c>
      <c r="G91" s="181"/>
      <c r="H91" s="181"/>
      <c r="I91" s="28"/>
      <c r="J91" s="69">
        <f t="shared" si="2"/>
        <v>10000</v>
      </c>
      <c r="K91" s="161"/>
      <c r="L91" s="164"/>
      <c r="M91" s="293"/>
    </row>
    <row r="92" spans="3:13">
      <c r="C92" s="91" t="s">
        <v>279</v>
      </c>
      <c r="D92" s="28" t="s">
        <v>200</v>
      </c>
      <c r="E92" s="28"/>
      <c r="F92" s="181"/>
      <c r="G92" s="181"/>
      <c r="H92" s="181"/>
      <c r="I92" s="28"/>
      <c r="J92" s="69"/>
      <c r="K92" s="161"/>
      <c r="L92" s="164"/>
      <c r="M92" s="293"/>
    </row>
    <row r="93" spans="3:13">
      <c r="C93" s="91" t="s">
        <v>280</v>
      </c>
      <c r="D93" s="28" t="s">
        <v>200</v>
      </c>
      <c r="E93" s="28"/>
      <c r="F93" s="181"/>
      <c r="G93" s="181"/>
      <c r="H93" s="181"/>
      <c r="I93" s="28"/>
      <c r="J93" s="69"/>
      <c r="K93" s="161"/>
      <c r="L93" s="164"/>
      <c r="M93" s="293"/>
    </row>
    <row r="94" spans="3:13">
      <c r="C94" s="91" t="s">
        <v>281</v>
      </c>
      <c r="D94" s="28" t="s">
        <v>200</v>
      </c>
      <c r="E94" s="28"/>
      <c r="F94" s="181"/>
      <c r="G94" s="181"/>
      <c r="H94" s="181"/>
      <c r="I94" s="28"/>
      <c r="J94" s="69"/>
      <c r="K94" s="161"/>
      <c r="L94" s="164"/>
      <c r="M94" s="293"/>
    </row>
    <row r="95" spans="3:13">
      <c r="C95" s="94" t="s">
        <v>282</v>
      </c>
      <c r="D95" s="95" t="s">
        <v>200</v>
      </c>
      <c r="E95" s="95"/>
      <c r="F95" s="183"/>
      <c r="G95" s="183"/>
      <c r="H95" s="183"/>
      <c r="I95" s="95"/>
      <c r="J95" s="96"/>
      <c r="K95" s="162"/>
      <c r="L95" s="165"/>
      <c r="M95" s="294"/>
    </row>
    <row r="96" spans="3:13">
      <c r="D96"/>
    </row>
    <row r="97" spans="3:13">
      <c r="D97"/>
    </row>
    <row r="98" spans="3:13">
      <c r="C98" s="12" t="s">
        <v>207</v>
      </c>
      <c r="D98" s="26"/>
      <c r="E98" s="13" t="s">
        <v>302</v>
      </c>
      <c r="F98" s="178" t="s">
        <v>385</v>
      </c>
      <c r="G98" s="178"/>
      <c r="H98" s="178"/>
      <c r="I98" s="13" t="s">
        <v>386</v>
      </c>
      <c r="J98" s="14" t="s">
        <v>387</v>
      </c>
      <c r="K98" s="160" t="s">
        <v>172</v>
      </c>
      <c r="L98" s="160"/>
      <c r="M98" s="160">
        <v>2016</v>
      </c>
    </row>
    <row r="99" spans="3:13">
      <c r="C99" s="91" t="s">
        <v>245</v>
      </c>
      <c r="D99" s="28" t="s">
        <v>301</v>
      </c>
      <c r="E99" s="28"/>
      <c r="F99" s="181"/>
      <c r="G99" s="181"/>
      <c r="H99" s="181"/>
      <c r="I99" s="28"/>
      <c r="J99" s="69"/>
      <c r="K99" s="161"/>
      <c r="L99" s="161"/>
      <c r="M99" s="161"/>
    </row>
    <row r="100" spans="3:13">
      <c r="C100" s="91" t="s">
        <v>286</v>
      </c>
      <c r="D100" s="28" t="s">
        <v>301</v>
      </c>
      <c r="E100" s="28">
        <f>112+842</f>
        <v>954</v>
      </c>
      <c r="F100" s="181">
        <v>11100</v>
      </c>
      <c r="G100" s="181"/>
      <c r="H100" s="181"/>
      <c r="I100" s="28"/>
      <c r="J100" s="69">
        <f>F100</f>
        <v>11100</v>
      </c>
      <c r="K100" s="161"/>
      <c r="L100" s="161"/>
      <c r="M100" s="161"/>
    </row>
    <row r="101" spans="3:13">
      <c r="C101" s="91" t="s">
        <v>287</v>
      </c>
      <c r="D101" s="28" t="s">
        <v>301</v>
      </c>
      <c r="E101" s="28"/>
      <c r="F101" s="181"/>
      <c r="G101" s="181"/>
      <c r="H101" s="181"/>
      <c r="I101" s="28"/>
      <c r="J101" s="69"/>
      <c r="K101" s="161"/>
      <c r="L101" s="161"/>
      <c r="M101" s="161"/>
    </row>
    <row r="102" spans="3:13">
      <c r="C102" s="91" t="s">
        <v>288</v>
      </c>
      <c r="D102" s="28" t="s">
        <v>301</v>
      </c>
      <c r="E102" s="28"/>
      <c r="F102" s="181"/>
      <c r="G102" s="181"/>
      <c r="H102" s="181"/>
      <c r="I102" s="28"/>
      <c r="J102" s="69"/>
      <c r="K102" s="161"/>
      <c r="L102" s="161"/>
      <c r="M102" s="161"/>
    </row>
    <row r="103" spans="3:13">
      <c r="C103" s="91" t="s">
        <v>246</v>
      </c>
      <c r="D103" s="28" t="s">
        <v>301</v>
      </c>
      <c r="E103" s="28"/>
      <c r="F103" s="181"/>
      <c r="G103" s="181"/>
      <c r="H103" s="181"/>
      <c r="I103" s="28"/>
      <c r="J103" s="69"/>
      <c r="K103" s="161"/>
      <c r="L103" s="161"/>
      <c r="M103" s="161"/>
    </row>
    <row r="104" spans="3:13">
      <c r="C104" s="91" t="s">
        <v>289</v>
      </c>
      <c r="D104" s="28" t="s">
        <v>301</v>
      </c>
      <c r="E104" s="28"/>
      <c r="F104" s="181"/>
      <c r="G104" s="181"/>
      <c r="H104" s="181"/>
      <c r="I104" s="28"/>
      <c r="J104" s="69"/>
      <c r="K104" s="161"/>
      <c r="L104" s="161"/>
      <c r="M104" s="161"/>
    </row>
    <row r="105" spans="3:13">
      <c r="C105" s="91" t="s">
        <v>290</v>
      </c>
      <c r="D105" s="28" t="s">
        <v>301</v>
      </c>
      <c r="E105" s="28"/>
      <c r="F105" s="181"/>
      <c r="G105" s="181"/>
      <c r="H105" s="181"/>
      <c r="I105" s="28"/>
      <c r="J105" s="69"/>
      <c r="K105" s="161"/>
      <c r="L105" s="161"/>
      <c r="M105" s="161"/>
    </row>
    <row r="106" spans="3:13">
      <c r="C106" s="91" t="s">
        <v>291</v>
      </c>
      <c r="D106" s="28" t="s">
        <v>301</v>
      </c>
      <c r="E106" s="28"/>
      <c r="F106" s="181"/>
      <c r="G106" s="181"/>
      <c r="H106" s="181"/>
      <c r="I106" s="28"/>
      <c r="J106" s="69"/>
      <c r="K106" s="161"/>
      <c r="L106" s="161"/>
      <c r="M106" s="161"/>
    </row>
    <row r="107" spans="3:13">
      <c r="C107" s="91" t="s">
        <v>292</v>
      </c>
      <c r="D107" s="28" t="s">
        <v>301</v>
      </c>
      <c r="E107" s="28"/>
      <c r="F107" s="181"/>
      <c r="G107" s="181"/>
      <c r="H107" s="181"/>
      <c r="I107" s="28"/>
      <c r="J107" s="69"/>
      <c r="K107" s="161"/>
      <c r="L107" s="161"/>
      <c r="M107" s="161"/>
    </row>
    <row r="108" spans="3:13">
      <c r="C108" s="91" t="s">
        <v>247</v>
      </c>
      <c r="D108" s="28" t="s">
        <v>301</v>
      </c>
      <c r="E108" s="28"/>
      <c r="F108" s="181"/>
      <c r="G108" s="181"/>
      <c r="H108" s="181"/>
      <c r="I108" s="28"/>
      <c r="J108" s="69"/>
      <c r="K108" s="161"/>
      <c r="L108" s="161"/>
      <c r="M108" s="161"/>
    </row>
    <row r="109" spans="3:13">
      <c r="C109" s="91" t="s">
        <v>293</v>
      </c>
      <c r="D109" s="28" t="s">
        <v>301</v>
      </c>
      <c r="E109" s="28"/>
      <c r="F109" s="181"/>
      <c r="G109" s="181"/>
      <c r="H109" s="181"/>
      <c r="I109" s="28"/>
      <c r="J109" s="69"/>
      <c r="K109" s="161"/>
      <c r="L109" s="161"/>
      <c r="M109" s="161"/>
    </row>
    <row r="110" spans="3:13">
      <c r="C110" s="91" t="s">
        <v>294</v>
      </c>
      <c r="D110" s="28" t="s">
        <v>301</v>
      </c>
      <c r="E110" s="28"/>
      <c r="F110" s="181"/>
      <c r="G110" s="181"/>
      <c r="H110" s="181"/>
      <c r="I110" s="28"/>
      <c r="J110" s="69"/>
      <c r="K110" s="161"/>
      <c r="L110" s="161"/>
      <c r="M110" s="161"/>
    </row>
    <row r="111" spans="3:13">
      <c r="C111" s="91" t="s">
        <v>295</v>
      </c>
      <c r="D111" s="28" t="s">
        <v>301</v>
      </c>
      <c r="E111" s="28"/>
      <c r="F111" s="181"/>
      <c r="G111" s="181"/>
      <c r="H111" s="181"/>
      <c r="I111" s="28"/>
      <c r="J111" s="69"/>
      <c r="K111" s="161"/>
      <c r="L111" s="161"/>
      <c r="M111" s="161"/>
    </row>
    <row r="112" spans="3:13">
      <c r="C112" s="91" t="s">
        <v>296</v>
      </c>
      <c r="D112" s="28" t="s">
        <v>301</v>
      </c>
      <c r="E112" s="28"/>
      <c r="F112" s="181"/>
      <c r="G112" s="181"/>
      <c r="H112" s="181"/>
      <c r="I112" s="28"/>
      <c r="J112" s="69"/>
      <c r="K112" s="161"/>
      <c r="L112" s="161"/>
      <c r="M112" s="161"/>
    </row>
    <row r="113" spans="3:13">
      <c r="C113" s="91" t="s">
        <v>297</v>
      </c>
      <c r="D113" s="28" t="s">
        <v>301</v>
      </c>
      <c r="E113" s="28"/>
      <c r="F113" s="181"/>
      <c r="G113" s="181"/>
      <c r="H113" s="181"/>
      <c r="I113" s="28"/>
      <c r="J113" s="69"/>
      <c r="K113" s="161"/>
      <c r="L113" s="161"/>
      <c r="M113" s="161"/>
    </row>
    <row r="114" spans="3:13">
      <c r="C114" s="91" t="s">
        <v>298</v>
      </c>
      <c r="D114" s="28" t="s">
        <v>301</v>
      </c>
      <c r="E114" s="28"/>
      <c r="F114" s="181"/>
      <c r="G114" s="181"/>
      <c r="H114" s="181"/>
      <c r="I114" s="28"/>
      <c r="J114" s="69"/>
      <c r="K114" s="161"/>
      <c r="L114" s="161"/>
      <c r="M114" s="161"/>
    </row>
    <row r="115" spans="3:13">
      <c r="C115" s="91" t="s">
        <v>299</v>
      </c>
      <c r="D115" s="28" t="s">
        <v>301</v>
      </c>
      <c r="E115" s="28"/>
      <c r="F115" s="181"/>
      <c r="G115" s="181"/>
      <c r="H115" s="181"/>
      <c r="I115" s="28"/>
      <c r="J115" s="69"/>
      <c r="K115" s="161"/>
      <c r="L115" s="161"/>
      <c r="M115" s="161"/>
    </row>
    <row r="116" spans="3:13">
      <c r="C116" s="91" t="s">
        <v>300</v>
      </c>
      <c r="D116" s="28" t="s">
        <v>301</v>
      </c>
      <c r="E116" s="28"/>
      <c r="F116" s="181"/>
      <c r="G116" s="181"/>
      <c r="H116" s="181"/>
      <c r="I116" s="28"/>
      <c r="J116" s="69"/>
      <c r="K116" s="161"/>
      <c r="L116" s="161"/>
      <c r="M116" s="161"/>
    </row>
    <row r="117" spans="3:13">
      <c r="C117" s="92" t="s">
        <v>248</v>
      </c>
      <c r="D117" s="95" t="s">
        <v>301</v>
      </c>
      <c r="E117" s="31"/>
      <c r="F117" s="183"/>
      <c r="G117" s="183"/>
      <c r="H117" s="183"/>
      <c r="I117" s="31"/>
      <c r="J117" s="72"/>
      <c r="K117" s="162"/>
      <c r="L117" s="162"/>
      <c r="M117" s="162"/>
    </row>
    <row r="118" spans="3:13">
      <c r="D118"/>
    </row>
    <row r="119" spans="3:13">
      <c r="C119" s="80" t="s">
        <v>310</v>
      </c>
      <c r="D119"/>
      <c r="E119" s="37"/>
    </row>
    <row r="120" spans="3:13">
      <c r="C120" s="93" t="s">
        <v>208</v>
      </c>
      <c r="D120" s="26" t="s">
        <v>213</v>
      </c>
      <c r="E120" s="67"/>
      <c r="G120" s="160" t="s">
        <v>172</v>
      </c>
      <c r="H120" s="159" t="s">
        <v>13</v>
      </c>
      <c r="I120" s="160">
        <v>2016</v>
      </c>
    </row>
    <row r="121" spans="3:13">
      <c r="C121" s="91" t="s">
        <v>209</v>
      </c>
      <c r="D121" s="28" t="s">
        <v>213</v>
      </c>
      <c r="E121" s="69"/>
      <c r="G121" s="161"/>
      <c r="H121" s="157"/>
      <c r="I121" s="161"/>
    </row>
    <row r="122" spans="3:13">
      <c r="C122" s="91" t="s">
        <v>210</v>
      </c>
      <c r="D122" s="28" t="s">
        <v>213</v>
      </c>
      <c r="E122" s="69"/>
      <c r="G122" s="161"/>
      <c r="H122" s="157"/>
      <c r="I122" s="161"/>
    </row>
    <row r="123" spans="3:13">
      <c r="C123" s="91" t="s">
        <v>211</v>
      </c>
      <c r="D123" s="28" t="s">
        <v>213</v>
      </c>
      <c r="E123" s="69"/>
      <c r="G123" s="161"/>
      <c r="H123" s="157"/>
      <c r="I123" s="161"/>
    </row>
    <row r="124" spans="3:13">
      <c r="C124" s="91" t="s">
        <v>212</v>
      </c>
      <c r="D124" s="28" t="s">
        <v>213</v>
      </c>
      <c r="E124" s="69"/>
      <c r="G124" s="161"/>
      <c r="H124" s="157"/>
      <c r="I124" s="161"/>
    </row>
    <row r="125" spans="3:13">
      <c r="C125" s="117" t="s">
        <v>369</v>
      </c>
      <c r="D125" s="48" t="s">
        <v>213</v>
      </c>
      <c r="E125" s="118"/>
      <c r="G125" s="161"/>
      <c r="H125" s="157"/>
      <c r="I125" s="161"/>
    </row>
    <row r="126" spans="3:13">
      <c r="C126" s="92" t="s">
        <v>370</v>
      </c>
      <c r="D126" s="31" t="s">
        <v>213</v>
      </c>
      <c r="E126" s="72"/>
      <c r="G126" s="162"/>
      <c r="H126" s="158"/>
      <c r="I126" s="162"/>
    </row>
    <row r="127" spans="3:13">
      <c r="D127"/>
    </row>
    <row r="128" spans="3:13">
      <c r="D128"/>
    </row>
    <row r="129" spans="4:4">
      <c r="D129"/>
    </row>
    <row r="130" spans="4:4">
      <c r="D130"/>
    </row>
    <row r="131" spans="4:4">
      <c r="D131"/>
    </row>
    <row r="132" spans="4:4">
      <c r="D132"/>
    </row>
    <row r="133" spans="4:4">
      <c r="D133"/>
    </row>
    <row r="134" spans="4:4">
      <c r="D134"/>
    </row>
    <row r="135" spans="4:4">
      <c r="D135"/>
    </row>
    <row r="136" spans="4:4">
      <c r="D136"/>
    </row>
    <row r="137" spans="4:4">
      <c r="D137"/>
    </row>
    <row r="138" spans="4:4">
      <c r="D138"/>
    </row>
  </sheetData>
  <mergeCells count="91">
    <mergeCell ref="K98:K117"/>
    <mergeCell ref="L98:L117"/>
    <mergeCell ref="M98:M117"/>
    <mergeCell ref="G120:G126"/>
    <mergeCell ref="K45:K95"/>
    <mergeCell ref="L45:L95"/>
    <mergeCell ref="M45:M95"/>
    <mergeCell ref="H32:H40"/>
    <mergeCell ref="J32:J40"/>
    <mergeCell ref="I120:I126"/>
    <mergeCell ref="H5:H14"/>
    <mergeCell ref="I5:I14"/>
    <mergeCell ref="J5:J14"/>
    <mergeCell ref="H19:H29"/>
    <mergeCell ref="I19:I29"/>
    <mergeCell ref="J19:J29"/>
    <mergeCell ref="F114:H114"/>
    <mergeCell ref="F115:H115"/>
    <mergeCell ref="F116:H116"/>
    <mergeCell ref="F117:H117"/>
    <mergeCell ref="F109:H109"/>
    <mergeCell ref="F110:H110"/>
    <mergeCell ref="F111:H111"/>
    <mergeCell ref="F112:H112"/>
    <mergeCell ref="F113:H113"/>
    <mergeCell ref="F104:H104"/>
    <mergeCell ref="F105:H105"/>
    <mergeCell ref="F106:H106"/>
    <mergeCell ref="F107:H107"/>
    <mergeCell ref="F108:H108"/>
    <mergeCell ref="F71:H71"/>
    <mergeCell ref="F72:H72"/>
    <mergeCell ref="F73:H73"/>
    <mergeCell ref="F74:H74"/>
    <mergeCell ref="F75:H75"/>
    <mergeCell ref="F66:H66"/>
    <mergeCell ref="F67:H67"/>
    <mergeCell ref="F68:H68"/>
    <mergeCell ref="F69:H69"/>
    <mergeCell ref="F70:H70"/>
    <mergeCell ref="F61:H61"/>
    <mergeCell ref="F62:H62"/>
    <mergeCell ref="F63:H63"/>
    <mergeCell ref="F64:H64"/>
    <mergeCell ref="F65:H65"/>
    <mergeCell ref="J43:J44"/>
    <mergeCell ref="F45:H45"/>
    <mergeCell ref="F46:H46"/>
    <mergeCell ref="F47:H47"/>
    <mergeCell ref="F48:H48"/>
    <mergeCell ref="F76:H76"/>
    <mergeCell ref="F77:H77"/>
    <mergeCell ref="F78:H78"/>
    <mergeCell ref="F79:H79"/>
    <mergeCell ref="F89:H89"/>
    <mergeCell ref="F84:H84"/>
    <mergeCell ref="F85:H85"/>
    <mergeCell ref="F86:H86"/>
    <mergeCell ref="F87:H87"/>
    <mergeCell ref="F88:H88"/>
    <mergeCell ref="F56:H56"/>
    <mergeCell ref="F57:H57"/>
    <mergeCell ref="F58:H58"/>
    <mergeCell ref="F59:H59"/>
    <mergeCell ref="F60:H60"/>
    <mergeCell ref="E43:E44"/>
    <mergeCell ref="F43:H44"/>
    <mergeCell ref="I43:I44"/>
    <mergeCell ref="F49:H49"/>
    <mergeCell ref="F55:H55"/>
    <mergeCell ref="F50:H50"/>
    <mergeCell ref="F51:H51"/>
    <mergeCell ref="F52:H52"/>
    <mergeCell ref="F53:H53"/>
    <mergeCell ref="F54:H54"/>
    <mergeCell ref="F80:H80"/>
    <mergeCell ref="F81:H81"/>
    <mergeCell ref="F82:H82"/>
    <mergeCell ref="F83:H83"/>
    <mergeCell ref="F103:H103"/>
    <mergeCell ref="F94:H94"/>
    <mergeCell ref="F95:H95"/>
    <mergeCell ref="F90:H90"/>
    <mergeCell ref="F91:H91"/>
    <mergeCell ref="F92:H92"/>
    <mergeCell ref="F93:H93"/>
    <mergeCell ref="F98:H98"/>
    <mergeCell ref="F99:H99"/>
    <mergeCell ref="F100:H100"/>
    <mergeCell ref="F101:H101"/>
    <mergeCell ref="F102:H102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222</v>
      </c>
      <c r="C2" t="s">
        <v>223</v>
      </c>
      <c r="D2" t="s">
        <v>224</v>
      </c>
    </row>
    <row r="3" spans="2:4">
      <c r="B3" t="s">
        <v>225</v>
      </c>
      <c r="C3" t="s">
        <v>226</v>
      </c>
      <c r="D3" t="s">
        <v>227</v>
      </c>
    </row>
    <row r="4" spans="2:4">
      <c r="C4" t="s">
        <v>228</v>
      </c>
    </row>
    <row r="5" spans="2:4">
      <c r="C5" t="s">
        <v>229</v>
      </c>
    </row>
    <row r="6" spans="2:4">
      <c r="C6" t="s">
        <v>230</v>
      </c>
    </row>
    <row r="7" spans="2:4">
      <c r="C7" t="s">
        <v>231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2018-01-30T05:24:59Z</dcterms:modified>
</cp:coreProperties>
</file>