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8340" tabRatio="839" activeTab="1"/>
  </bookViews>
  <sheets>
    <sheet name="cover" sheetId="4" r:id="rId1"/>
    <sheet name="Agriculture" sheetId="10" r:id="rId2"/>
    <sheet name="Sheeat1" sheetId="11" state="hidden" r:id="rId3"/>
  </sheets>
  <definedNames>
    <definedName name="p">Sheeat1!$B$2:$B$3</definedName>
    <definedName name="pg" localSheetId="2">Sheeat1!$B$2:$B$3</definedName>
    <definedName name="pg">#REF!</definedName>
    <definedName name="sc">Sheeat1!$C$2:$C$7</definedName>
    <definedName name="st" localSheetId="2">Sheeat1!$C$2:$C$7</definedName>
    <definedName name="st">#REF!</definedName>
    <definedName name="y">Sheeat1!$D$2:$D$3</definedName>
    <definedName name="yn" localSheetId="2">Sheeat1!$D$2:$D$3</definedName>
    <definedName name="yn">#REF!</definedName>
  </definedNames>
  <calcPr calcId="152511"/>
</workbook>
</file>

<file path=xl/calcChain.xml><?xml version="1.0" encoding="utf-8"?>
<calcChain xmlns="http://schemas.openxmlformats.org/spreadsheetml/2006/main">
  <c r="D112" i="10" l="1"/>
  <c r="E103" i="10"/>
  <c r="I90" i="10"/>
  <c r="I89" i="10"/>
  <c r="I88" i="10"/>
  <c r="I87" i="10" l="1"/>
  <c r="I84" i="10"/>
  <c r="I79" i="10"/>
  <c r="I73" i="10"/>
  <c r="I70" i="10"/>
  <c r="I69" i="10"/>
  <c r="H60" i="10" l="1"/>
  <c r="H56" i="10"/>
  <c r="E56" i="10"/>
  <c r="E54" i="10"/>
  <c r="E53" i="10"/>
  <c r="H45" i="10"/>
  <c r="D22" i="10" l="1"/>
  <c r="K30" i="10"/>
  <c r="H115" i="10" l="1"/>
  <c r="H113" i="10"/>
  <c r="H112" i="10"/>
  <c r="H110" i="10"/>
  <c r="H107" i="10"/>
  <c r="H106" i="10"/>
  <c r="H103" i="10"/>
  <c r="H101" i="10"/>
  <c r="H100" i="10"/>
  <c r="H99" i="10"/>
  <c r="H94" i="10"/>
  <c r="H93" i="10"/>
  <c r="H86" i="10"/>
  <c r="H85" i="10"/>
  <c r="H77" i="10"/>
  <c r="H74" i="10"/>
</calcChain>
</file>

<file path=xl/sharedStrings.xml><?xml version="1.0" encoding="utf-8"?>
<sst xmlns="http://schemas.openxmlformats.org/spreadsheetml/2006/main" count="559" uniqueCount="218">
  <si>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</si>
  <si>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</si>
  <si>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</si>
  <si>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</si>
  <si>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</si>
  <si>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</si>
  <si>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</si>
  <si>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</si>
  <si>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</si>
  <si>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</si>
  <si>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</si>
  <si>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</si>
  <si>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>Unit</t>
  </si>
  <si>
    <t xml:space="preserve">Source </t>
  </si>
  <si>
    <t xml:space="preserve">Remarks </t>
  </si>
  <si>
    <t xml:space="preserve">Follow manual </t>
  </si>
  <si>
    <t>Number</t>
  </si>
  <si>
    <t xml:space="preserve">Value </t>
  </si>
  <si>
    <t xml:space="preserve">Number </t>
  </si>
  <si>
    <t xml:space="preserve">Consumed </t>
  </si>
  <si>
    <t xml:space="preserve">Sold </t>
  </si>
  <si>
    <t>Kg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</si>
  <si>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</si>
  <si>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</si>
  <si>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</si>
  <si>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</si>
  <si>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</si>
  <si>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</si>
  <si>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</si>
  <si>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</si>
  <si>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</si>
  <si>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</si>
  <si>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</si>
  <si>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</si>
  <si>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</si>
  <si>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</si>
  <si>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</si>
  <si>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</si>
  <si>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</si>
  <si>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</si>
  <si>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</si>
  <si>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</si>
  <si>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</si>
  <si>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</si>
  <si>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</si>
  <si>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</si>
  <si>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</si>
  <si>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</si>
  <si>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</si>
  <si>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</si>
  <si>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</si>
  <si>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</si>
  <si>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</si>
  <si>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</si>
  <si>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</si>
  <si>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</si>
  <si>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</si>
  <si>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</si>
  <si>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</si>
  <si>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</si>
  <si>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</si>
  <si>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</si>
  <si>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</si>
  <si>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</si>
  <si>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</si>
  <si>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</si>
  <si>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</si>
  <si>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</si>
  <si>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</si>
  <si>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</si>
  <si>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</si>
  <si>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</si>
  <si>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</si>
  <si>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</si>
  <si>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</si>
  <si>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</si>
  <si>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</si>
  <si>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</si>
  <si>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</si>
  <si>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</si>
  <si>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</si>
  <si>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</si>
  <si>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</si>
  <si>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</si>
  <si>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</si>
  <si>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</si>
  <si>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</si>
  <si>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</si>
  <si>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</si>
  <si>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</si>
  <si>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</si>
  <si>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</si>
  <si>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</si>
  <si>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</si>
  <si>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</si>
  <si>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</si>
  <si>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</si>
  <si>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</si>
  <si>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</si>
  <si>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</si>
  <si>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</si>
  <si>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</si>
  <si>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</si>
  <si>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</si>
  <si>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</si>
  <si>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</si>
  <si>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</si>
  <si>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</si>
  <si>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</si>
  <si>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</si>
  <si>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</si>
  <si>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</si>
  <si>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</si>
  <si>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</si>
  <si>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</si>
  <si>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</si>
  <si>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</si>
  <si>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</si>
  <si>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</si>
  <si>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</si>
  <si>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</si>
  <si>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</si>
  <si>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</si>
  <si>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</si>
  <si>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</si>
  <si>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</si>
  <si>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</si>
  <si>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</si>
  <si>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</si>
  <si>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</si>
  <si>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</si>
  <si>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</si>
  <si>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</si>
  <si>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</si>
  <si>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</si>
  <si>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</si>
  <si>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</si>
  <si>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</si>
  <si>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</si>
  <si>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</si>
  <si>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 xml:space="preserve">Crop cultivation and production </t>
  </si>
  <si>
    <t xml:space="preserve">Plant protection chemicals distributed to farmers 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</si>
  <si>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</si>
  <si>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</si>
  <si>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</si>
  <si>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</si>
  <si>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</si>
  <si>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</si>
  <si>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</si>
  <si>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</si>
  <si>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</si>
  <si>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 xml:space="preserve">Year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</si>
  <si>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</si>
  <si>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</si>
  <si>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</si>
  <si>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</si>
  <si>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</si>
  <si>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</si>
  <si>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</si>
  <si>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</si>
  <si>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</si>
  <si>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</si>
  <si>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</si>
  <si>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</si>
  <si>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 xml:space="preserve">Compilation Year : </t>
  </si>
  <si>
    <t>Total Production</t>
  </si>
  <si>
    <t>Cosumed</t>
  </si>
  <si>
    <t>Sold</t>
  </si>
  <si>
    <t>**</t>
  </si>
  <si>
    <t xml:space="preserve">Gewog Engineer </t>
  </si>
  <si>
    <t xml:space="preserve">Gewog Accountant </t>
  </si>
  <si>
    <t xml:space="preserve">Farm Shop ( Including Three window shop ) </t>
  </si>
  <si>
    <t xml:space="preserve">Rajma Bean </t>
  </si>
  <si>
    <t>Pemagatshel</t>
  </si>
  <si>
    <t>Norbugang</t>
  </si>
  <si>
    <t>Keyzang Dema</t>
  </si>
  <si>
    <t>Dechen Dorji</t>
  </si>
  <si>
    <t>Karma Duptho</t>
  </si>
  <si>
    <t>Drukda Dorji</t>
  </si>
  <si>
    <t>Tshering Dorji</t>
  </si>
  <si>
    <t>Khando/Norbugang</t>
  </si>
  <si>
    <t>Dorji Kindu/Tshelshingzor</t>
  </si>
  <si>
    <t>Karma</t>
  </si>
  <si>
    <t>Leki Wangchuk</t>
  </si>
  <si>
    <t>Pema Dorji</t>
  </si>
  <si>
    <t>17612233/1712353</t>
  </si>
  <si>
    <t>Ningshingborang</t>
  </si>
  <si>
    <t>Karmawong
Tekalung
Tenzinma</t>
  </si>
  <si>
    <t>Karmawong - 1.5 
Tekalung - 0.6 
Tenzinma - 1.5</t>
  </si>
  <si>
    <t>1999
1999
2000</t>
  </si>
  <si>
    <t>2011 &amp; 2012</t>
  </si>
  <si>
    <t>Menchu</t>
  </si>
  <si>
    <t>NA</t>
  </si>
  <si>
    <t>Ugyen Dorji</t>
  </si>
  <si>
    <t>Sangay Tempa/Ningshingborang</t>
  </si>
  <si>
    <t>Tshering Wangda/Gashare</t>
  </si>
  <si>
    <t>Tashi Wangchuk/Menchu</t>
  </si>
  <si>
    <t>77308177/17959160</t>
  </si>
  <si>
    <t>Borangmo-4.55
Tenzinma-3.58
Nganglam Dop-0.67
Satshalo-3.5</t>
  </si>
  <si>
    <t>2014
2015
2015
2016</t>
  </si>
  <si>
    <t>2014-2017</t>
  </si>
  <si>
    <t xml:space="preserve">Tshelshingzor -2
Ningshingborang-3 (Mini)
Norbugang-6
</t>
  </si>
  <si>
    <t>Driver</t>
  </si>
  <si>
    <t>Caretaker</t>
  </si>
  <si>
    <t>Tshering Phuntsho</t>
  </si>
  <si>
    <t>Sangay Jamtsho</t>
  </si>
  <si>
    <t>Sr. ES-II</t>
  </si>
  <si>
    <t>Sachanglo_Menchu, 
Ambashing_Gashare, 
Borangmo, 
Ningshingborang _Phudazashing), Dorjijadam_Norbugang
Rinchenthang_Tenzinma
Benjare
Tshelshingzor_Tingtingtsho
Menchu Goenpa
Ningshingborang_Rangthangwong
Ningshingborang_Mang Lhakang
Rinchenzor_Rinchenzor Lhakhang
Zumphere_Tekalung</t>
  </si>
  <si>
    <t>2011
2011
2013
2012
2015
2017
2017
2017
2017
2017
2017
2017
2017</t>
  </si>
  <si>
    <t>Sachanglo_Menchu- 6.9, 
Ambashing_Gashare-0.8, 
Borangmo- 5, 
Ningshingborang _Phudazashing-3 Dorjijadam_Norbugang-1.77
Rinchenthang_Tenzinma-10
Benjare-1.54
Tshelshingzor_Tingtingtsho-3
Menchu Goenpa-1.5
Ningshingborang_Rangthangwong-3
Ningshingborang_Mang Lhakang-1
Rinchenzor_Rinchenzor Lhakhang-1
Zumphere_Tekalung-7.55</t>
  </si>
  <si>
    <t>2011
2011
2013
2012
2015
2017
2017
2017
2017
2017
2017
2017
2017</t>
  </si>
  <si>
    <t>Total 6 (including two mini powertiller)</t>
  </si>
  <si>
    <t>2017, 2015</t>
  </si>
  <si>
    <t>Tanzinma (2), Satsalo (2)</t>
  </si>
  <si>
    <t>Geog PT - 3</t>
  </si>
  <si>
    <t>Satsalo (1)</t>
  </si>
  <si>
    <t>Tanzinma</t>
  </si>
  <si>
    <t>Menchu(5), Tenzinma(2),  
Tshelshingzor(3), Norbugang (2),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</si>
</sst>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2" fillId="0" borderId="10" xfId="0" applyFont="1" applyBorder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2" borderId="1" xfId="0" applyFont="1" applyFill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1" fillId="0" borderId="0" xfId="0" applyFont="1" applyFill="1" applyBorder="1"/>
    <xf numFmtId="0" fontId="0" fillId="0" borderId="22" xfId="0" applyBorder="1"/>
    <xf numFmtId="0" fontId="0" fillId="0" borderId="24" xfId="0" applyBorder="1"/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1" fillId="0" borderId="0" xfId="0" applyFont="1" applyFill="1" applyBorder="1" applyAlignment="1">
      <alignment horizontal="left"/>
    </xf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0" fillId="0" borderId="22" xfId="0" applyFont="1" applyBorder="1" applyAlignment="1">
      <alignment horizontal="left" indent="2"/>
    </xf>
    <xf numFmtId="0" fontId="2" fillId="0" borderId="23" xfId="0" applyFont="1" applyBorder="1"/>
    <xf numFmtId="0" fontId="0" fillId="0" borderId="22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0" fillId="3" borderId="0" xfId="0" applyFill="1" applyBorder="1"/>
    <xf numFmtId="0" fontId="1" fillId="0" borderId="0" xfId="0" applyFont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0" xfId="0" applyAlignment="1">
      <alignment wrapText="1"/>
    </xf>
    <xf numFmtId="0" fontId="0" fillId="3" borderId="8" xfId="0" applyFill="1" applyBorder="1" applyAlignment="1">
      <alignment horizontal="center"/>
    </xf>
    <xf numFmtId="0" fontId="0" fillId="3" borderId="8" xfId="0" applyFill="1" applyBorder="1" applyAlignment="1"/>
    <xf numFmtId="0" fontId="0" fillId="0" borderId="7" xfId="0" applyFont="1" applyBorder="1" applyAlignment="1">
      <alignment horizontal="center"/>
    </xf>
    <xf numFmtId="0" fontId="0" fillId="0" borderId="24" xfId="0" applyFont="1" applyBorder="1" applyAlignment="1">
      <alignment horizontal="center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17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2" xfId="0" applyFont="1" applyBorder="1" applyAlignment="1"/>
    <xf numFmtId="0" fontId="0" fillId="0" borderId="15" xfId="0" applyFont="1" applyBorder="1" applyAlignment="1"/>
    <xf numFmtId="0" fontId="0" fillId="0" borderId="9" xfId="0" applyFont="1" applyBorder="1" applyAlignment="1"/>
    <xf numFmtId="0" fontId="0" fillId="0" borderId="14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0" fillId="3" borderId="8" xfId="0" applyFill="1" applyBorder="1" applyAlignment="1">
      <alignment wrapText="1"/>
    </xf>
    <xf numFmtId="0" fontId="0" fillId="0" borderId="12" xfId="0" applyFont="1" applyBorder="1" applyAlignment="1">
      <alignment vertical="center"/>
    </xf>
    <xf numFmtId="0" fontId="0" fillId="0" borderId="0" xfId="0" applyAlignment="1">
      <alignment vertical="center" wrapText="1"/>
    </xf>
    <xf numFmtId="0" fontId="0" fillId="0" borderId="15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3" borderId="8" xfId="0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5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3" borderId="21" xfId="0" applyFill="1" applyBorder="1" applyAlignment="1">
      <alignment horizontal="center" wrapText="1"/>
    </xf>
    <xf numFmtId="0" fontId="0" fillId="3" borderId="8" xfId="0" applyFill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" fillId="0" borderId="17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4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0" fillId="3" borderId="5" xfId="0" applyFill="1" applyBorder="1" applyAlignment="1">
      <alignment horizontal="center" vertical="top" wrapText="1"/>
    </xf>
    <xf numFmtId="0" fontId="0" fillId="3" borderId="1" xfId="0" applyFill="1" applyBorder="1" applyAlignment="1">
      <alignment horizontal="center" wrapText="1"/>
    </xf>
    <xf numFmtId="0" fontId="0" fillId="0" borderId="6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0" fillId="0" borderId="25" xfId="0" applyFont="1" applyBorder="1" applyAlignment="1">
      <alignment vertical="center"/>
    </xf>
    <xf numFmtId="0" fontId="2" fillId="0" borderId="26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0" borderId="26" xfId="0" applyBorder="1" applyAlignment="1">
      <alignment vertical="center"/>
    </xf>
    <xf numFmtId="0" fontId="0" fillId="0" borderId="26" xfId="0" applyBorder="1" applyAlignment="1">
      <alignment vertical="center" wrapText="1"/>
    </xf>
    <xf numFmtId="0" fontId="0" fillId="0" borderId="26" xfId="0" applyBorder="1"/>
    <xf numFmtId="0" fontId="0" fillId="0" borderId="27" xfId="0" applyBorder="1" applyAlignment="1">
      <alignment wrapText="1"/>
    </xf>
    <xf numFmtId="0" fontId="0" fillId="3" borderId="1" xfId="0" applyFill="1" applyBorder="1" applyAlignment="1"/>
    <xf numFmtId="0" fontId="0" fillId="0" borderId="0" xfId="0" applyFont="1"/>
    <xf numFmtId="0" fontId="0" fillId="3" borderId="8" xfId="0" applyFont="1" applyFill="1" applyBorder="1"/>
    <xf numFmtId="0" fontId="0" fillId="0" borderId="7" xfId="0" applyFont="1" applyBorder="1" applyAlignment="1">
      <alignment horizontal="center" vertical="center"/>
    </xf>
    <xf numFmtId="0" fontId="0" fillId="3" borderId="8" xfId="0" applyFont="1" applyFill="1" applyBorder="1" applyAlignment="1">
      <alignment vertical="center"/>
    </xf>
    <xf numFmtId="0" fontId="0" fillId="0" borderId="0" xfId="0" applyFont="1" applyAlignment="1">
      <alignment wrapText="1"/>
    </xf>
    <xf numFmtId="0" fontId="0" fillId="0" borderId="1" xfId="0" applyBorder="1" applyAlignment="1">
      <alignment wrapText="1"/>
    </xf>
    <xf numFmtId="0" fontId="2" fillId="0" borderId="19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6"/>
  <sheetViews>
    <sheetView topLeftCell="A48" zoomScale="150" zoomScaleNormal="150" workbookViewId="0">
      <selection activeCell="D56" sqref="D56"/>
    </sheetView>
  </sheetViews>
  <sheetFormatPr defaultRowHeight="15" x14ac:dyDescent="0.25"/>
  <cols>
    <col min="1" max="1" width="3.5703125" customWidth="1"/>
    <col min="2" max="2" width="28.7109375" customWidth="1"/>
    <col min="3" max="3" width="28.5703125" customWidth="1"/>
    <col min="4" max="4" width="22.42578125" customWidth="1"/>
    <col min="5" max="5" width="24.85546875" customWidth="1"/>
  </cols>
  <sheetData>
    <row r="3" spans="1:5" ht="15" customHeight="1" x14ac:dyDescent="0.25">
      <c r="B3" s="2" t="s">
        <v>164</v>
      </c>
      <c r="C3" s="55">
        <v>2018</v>
      </c>
      <c r="D3" s="4"/>
      <c r="E3" s="5"/>
    </row>
    <row r="4" spans="1:5" ht="15" customHeight="1" x14ac:dyDescent="0.25">
      <c r="B4" s="6" t="s">
        <v>0</v>
      </c>
      <c r="C4" s="56" t="s">
        <v>173</v>
      </c>
      <c r="D4" s="7"/>
      <c r="E4" s="5"/>
    </row>
    <row r="5" spans="1:5" ht="15" customHeight="1" x14ac:dyDescent="0.25">
      <c r="B5" s="8" t="s">
        <v>1</v>
      </c>
      <c r="C5" s="57" t="s">
        <v>174</v>
      </c>
      <c r="D5" s="10"/>
      <c r="E5" s="5"/>
    </row>
    <row r="6" spans="1:5" ht="15" customHeight="1" x14ac:dyDescent="0.25"/>
    <row r="7" spans="1:5" ht="15" customHeight="1" x14ac:dyDescent="0.25">
      <c r="B7" s="11" t="s">
        <v>2</v>
      </c>
    </row>
    <row r="8" spans="1:5" ht="15" customHeight="1" x14ac:dyDescent="0.25">
      <c r="B8" s="12" t="s">
        <v>3</v>
      </c>
      <c r="C8" s="13" t="s">
        <v>4</v>
      </c>
      <c r="D8" s="14" t="s">
        <v>5</v>
      </c>
      <c r="E8" s="11"/>
    </row>
    <row r="9" spans="1:5" ht="15" customHeight="1" x14ac:dyDescent="0.25">
      <c r="B9" s="15"/>
      <c r="C9" s="16"/>
      <c r="D9" s="58"/>
      <c r="E9" s="11"/>
    </row>
    <row r="10" spans="1:5" ht="15" customHeight="1" x14ac:dyDescent="0.25">
      <c r="B10" s="17" t="s">
        <v>6</v>
      </c>
      <c r="C10" s="18" t="s">
        <v>193</v>
      </c>
      <c r="D10" s="59">
        <v>17681768</v>
      </c>
      <c r="E10" s="5"/>
    </row>
    <row r="11" spans="1:5" ht="15" customHeight="1" x14ac:dyDescent="0.25">
      <c r="B11" s="17" t="s">
        <v>7</v>
      </c>
      <c r="C11" s="18" t="s">
        <v>175</v>
      </c>
      <c r="D11" s="59" t="s">
        <v>185</v>
      </c>
      <c r="E11" s="5"/>
    </row>
    <row r="12" spans="1:5" ht="15" customHeight="1" x14ac:dyDescent="0.25">
      <c r="A12" t="s">
        <v>168</v>
      </c>
      <c r="B12" s="17" t="s">
        <v>170</v>
      </c>
      <c r="C12" s="18" t="s">
        <v>176</v>
      </c>
      <c r="D12" s="59">
        <v>17323492</v>
      </c>
      <c r="E12" s="5"/>
    </row>
    <row r="13" spans="1:5" ht="15" customHeight="1" x14ac:dyDescent="0.25">
      <c r="B13" s="17" t="s">
        <v>169</v>
      </c>
      <c r="C13" s="18" t="s">
        <v>177</v>
      </c>
      <c r="D13" s="59">
        <v>17461801</v>
      </c>
      <c r="E13" s="5"/>
    </row>
    <row r="14" spans="1:5" ht="15" customHeight="1" x14ac:dyDescent="0.25">
      <c r="B14" s="17" t="s">
        <v>8</v>
      </c>
      <c r="C14" s="18" t="s">
        <v>178</v>
      </c>
      <c r="D14" s="59">
        <v>17715411</v>
      </c>
      <c r="E14" s="5"/>
    </row>
    <row r="15" spans="1:5" ht="15" customHeight="1" x14ac:dyDescent="0.25">
      <c r="B15" s="17" t="s">
        <v>150</v>
      </c>
      <c r="C15" s="18" t="s">
        <v>179</v>
      </c>
      <c r="D15" s="59">
        <v>17802926</v>
      </c>
      <c r="E15" s="5"/>
    </row>
    <row r="16" spans="1:5" ht="15" customHeight="1" x14ac:dyDescent="0.25">
      <c r="B16" s="17" t="s">
        <v>202</v>
      </c>
      <c r="C16" s="18" t="s">
        <v>204</v>
      </c>
      <c r="D16" s="59">
        <v>77242192</v>
      </c>
      <c r="E16" s="5"/>
    </row>
    <row r="17" spans="2:5" ht="15" customHeight="1" x14ac:dyDescent="0.25">
      <c r="B17" s="17" t="s">
        <v>203</v>
      </c>
      <c r="C17" s="18" t="s">
        <v>205</v>
      </c>
      <c r="D17" s="59">
        <v>16933604</v>
      </c>
      <c r="E17" s="5"/>
    </row>
    <row r="18" spans="2:5" ht="15" customHeight="1" x14ac:dyDescent="0.25">
      <c r="B18" s="17" t="s">
        <v>9</v>
      </c>
      <c r="C18" s="18" t="s">
        <v>180</v>
      </c>
      <c r="D18" s="59">
        <v>17881031</v>
      </c>
      <c r="E18" s="5"/>
    </row>
    <row r="19" spans="2:5" ht="15" customHeight="1" x14ac:dyDescent="0.25">
      <c r="B19" s="17" t="s">
        <v>9</v>
      </c>
      <c r="C19" s="18" t="s">
        <v>194</v>
      </c>
      <c r="D19" s="59">
        <v>17783903</v>
      </c>
      <c r="E19" s="5"/>
    </row>
    <row r="20" spans="2:5" ht="15" customHeight="1" x14ac:dyDescent="0.25">
      <c r="B20" s="17" t="s">
        <v>9</v>
      </c>
      <c r="C20" s="18" t="s">
        <v>181</v>
      </c>
      <c r="D20" s="59">
        <v>17615347</v>
      </c>
      <c r="E20" s="5"/>
    </row>
    <row r="21" spans="2:5" ht="15" customHeight="1" x14ac:dyDescent="0.25">
      <c r="B21" s="17" t="s">
        <v>9</v>
      </c>
      <c r="C21" s="18" t="s">
        <v>195</v>
      </c>
      <c r="D21" s="59">
        <v>17325268</v>
      </c>
      <c r="E21" s="5"/>
    </row>
    <row r="22" spans="2:5" ht="15" customHeight="1" x14ac:dyDescent="0.25">
      <c r="B22" s="17" t="s">
        <v>9</v>
      </c>
      <c r="C22" s="18" t="s">
        <v>196</v>
      </c>
      <c r="D22" s="59" t="s">
        <v>197</v>
      </c>
      <c r="E22" s="5"/>
    </row>
    <row r="24" spans="2:5" x14ac:dyDescent="0.25">
      <c r="B24" s="20" t="s">
        <v>142</v>
      </c>
    </row>
    <row r="25" spans="2:5" x14ac:dyDescent="0.25">
      <c r="B25" s="12" t="s">
        <v>4</v>
      </c>
      <c r="C25" s="14" t="s">
        <v>5</v>
      </c>
    </row>
    <row r="26" spans="2:5" x14ac:dyDescent="0.25">
      <c r="B26" s="18" t="s">
        <v>193</v>
      </c>
      <c r="C26" s="59">
        <v>17681768</v>
      </c>
    </row>
    <row r="27" spans="2:5" x14ac:dyDescent="0.25">
      <c r="B27" s="18" t="s">
        <v>175</v>
      </c>
      <c r="C27" s="59" t="s">
        <v>185</v>
      </c>
    </row>
    <row r="28" spans="2:5" x14ac:dyDescent="0.25">
      <c r="B28" s="18" t="s">
        <v>176</v>
      </c>
      <c r="C28" s="59">
        <v>17323492</v>
      </c>
    </row>
    <row r="29" spans="2:5" x14ac:dyDescent="0.25">
      <c r="B29" s="18" t="s">
        <v>177</v>
      </c>
      <c r="C29" s="59">
        <v>17461801</v>
      </c>
    </row>
    <row r="30" spans="2:5" x14ac:dyDescent="0.25">
      <c r="B30" s="18" t="s">
        <v>178</v>
      </c>
      <c r="C30" s="59">
        <v>17715411</v>
      </c>
    </row>
    <row r="31" spans="2:5" x14ac:dyDescent="0.25">
      <c r="B31" s="18" t="s">
        <v>179</v>
      </c>
      <c r="C31" s="59">
        <v>17802926</v>
      </c>
    </row>
    <row r="32" spans="2:5" x14ac:dyDescent="0.25">
      <c r="B32" s="18" t="s">
        <v>180</v>
      </c>
      <c r="C32" s="59">
        <v>17881031</v>
      </c>
    </row>
    <row r="33" spans="2:4" x14ac:dyDescent="0.25">
      <c r="B33" s="18" t="s">
        <v>194</v>
      </c>
      <c r="C33" s="59">
        <v>17783903</v>
      </c>
    </row>
    <row r="34" spans="2:4" x14ac:dyDescent="0.25">
      <c r="B34" s="18" t="s">
        <v>181</v>
      </c>
      <c r="C34" s="59">
        <v>77480074</v>
      </c>
    </row>
    <row r="35" spans="2:4" x14ac:dyDescent="0.25">
      <c r="B35" s="18" t="s">
        <v>195</v>
      </c>
      <c r="C35" s="59">
        <v>17325268</v>
      </c>
    </row>
    <row r="36" spans="2:4" x14ac:dyDescent="0.25">
      <c r="B36" s="18" t="s">
        <v>196</v>
      </c>
      <c r="C36" s="59" t="s">
        <v>197</v>
      </c>
    </row>
    <row r="38" spans="2:4" x14ac:dyDescent="0.25">
      <c r="B38" s="12" t="s">
        <v>143</v>
      </c>
      <c r="C38" s="14" t="s">
        <v>16</v>
      </c>
    </row>
    <row r="39" spans="2:4" x14ac:dyDescent="0.25">
      <c r="B39" s="17" t="s">
        <v>146</v>
      </c>
      <c r="C39" s="59">
        <v>1</v>
      </c>
    </row>
    <row r="40" spans="2:4" x14ac:dyDescent="0.25">
      <c r="B40" s="17" t="s">
        <v>147</v>
      </c>
      <c r="C40" s="59">
        <v>1</v>
      </c>
    </row>
    <row r="41" spans="2:4" x14ac:dyDescent="0.25">
      <c r="B41" s="17" t="s">
        <v>148</v>
      </c>
      <c r="C41" s="59">
        <v>1</v>
      </c>
    </row>
    <row r="42" spans="2:4" x14ac:dyDescent="0.25">
      <c r="B42" s="17" t="s">
        <v>144</v>
      </c>
      <c r="C42" s="59">
        <v>2</v>
      </c>
    </row>
    <row r="43" spans="2:4" x14ac:dyDescent="0.25">
      <c r="B43" s="17" t="s">
        <v>145</v>
      </c>
      <c r="C43" s="59"/>
    </row>
    <row r="44" spans="2:4" x14ac:dyDescent="0.25">
      <c r="B44" s="32" t="s">
        <v>66</v>
      </c>
      <c r="C44" s="60"/>
    </row>
    <row r="46" spans="2:4" x14ac:dyDescent="0.25">
      <c r="B46" s="12" t="s">
        <v>149</v>
      </c>
      <c r="C46" s="14" t="s">
        <v>4</v>
      </c>
      <c r="D46" s="14" t="s">
        <v>5</v>
      </c>
    </row>
    <row r="47" spans="2:4" x14ac:dyDescent="0.25">
      <c r="B47" s="17" t="s">
        <v>146</v>
      </c>
      <c r="C47" s="19" t="s">
        <v>182</v>
      </c>
      <c r="D47" s="59">
        <v>17516556</v>
      </c>
    </row>
    <row r="48" spans="2:4" x14ac:dyDescent="0.25">
      <c r="B48" s="17" t="s">
        <v>147</v>
      </c>
      <c r="C48" s="19" t="s">
        <v>183</v>
      </c>
      <c r="D48" s="59">
        <v>17943565</v>
      </c>
    </row>
    <row r="49" spans="2:5" x14ac:dyDescent="0.25">
      <c r="B49" s="17" t="s">
        <v>148</v>
      </c>
      <c r="C49" s="19" t="s">
        <v>184</v>
      </c>
      <c r="D49" s="59">
        <v>17790307</v>
      </c>
    </row>
    <row r="50" spans="2:5" x14ac:dyDescent="0.25">
      <c r="B50" s="17" t="s">
        <v>144</v>
      </c>
      <c r="C50" s="19"/>
      <c r="D50" s="19"/>
    </row>
    <row r="51" spans="2:5" x14ac:dyDescent="0.25">
      <c r="B51" s="32" t="s">
        <v>145</v>
      </c>
      <c r="C51" s="33"/>
      <c r="D51" s="33"/>
    </row>
    <row r="55" spans="2:5" x14ac:dyDescent="0.25">
      <c r="B55" s="2"/>
      <c r="C55" s="3" t="s">
        <v>4</v>
      </c>
      <c r="D55" s="4" t="s">
        <v>10</v>
      </c>
      <c r="E55" s="5"/>
    </row>
    <row r="56" spans="2:5" x14ac:dyDescent="0.25">
      <c r="B56" s="8" t="s">
        <v>11</v>
      </c>
      <c r="C56" s="9" t="s">
        <v>182</v>
      </c>
      <c r="D56" s="10" t="s">
        <v>206</v>
      </c>
      <c r="E56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25"/>
  <sheetViews>
    <sheetView tabSelected="1" zoomScaleNormal="100" workbookViewId="0">
      <pane ySplit="2" topLeftCell="A103" activePane="bottomLeft" state="frozen"/>
      <selection pane="bottomLeft" activeCell="H122" sqref="H122"/>
    </sheetView>
  </sheetViews>
  <sheetFormatPr defaultRowHeight="15" x14ac:dyDescent="0.25"/>
  <cols>
    <col min="2" max="2" width="45.85546875" customWidth="1"/>
    <col min="3" max="3" width="13.85546875" customWidth="1"/>
    <col min="4" max="4" width="9.140625" style="26" customWidth="1"/>
    <col min="5" max="6" width="2.140625" customWidth="1"/>
    <col min="7" max="7" width="24.28515625" bestFit="1" customWidth="1"/>
    <col min="8" max="8" width="38.28515625" customWidth="1"/>
    <col min="9" max="9" width="14.5703125" bestFit="1" customWidth="1"/>
    <col min="11" max="11" width="24.28515625" bestFit="1" customWidth="1"/>
  </cols>
  <sheetData>
    <row r="2" spans="2:9" x14ac:dyDescent="0.25">
      <c r="C2" s="54" t="s">
        <v>12</v>
      </c>
      <c r="D2" s="54" t="s">
        <v>17</v>
      </c>
      <c r="E2" s="20"/>
      <c r="F2" s="20"/>
      <c r="G2" s="28" t="s">
        <v>13</v>
      </c>
      <c r="H2" s="1" t="s">
        <v>14</v>
      </c>
      <c r="I2" s="1" t="s">
        <v>151</v>
      </c>
    </row>
    <row r="3" spans="2:9" x14ac:dyDescent="0.25">
      <c r="B3" s="20" t="s">
        <v>22</v>
      </c>
      <c r="C3" s="80"/>
      <c r="D3" s="80"/>
    </row>
    <row r="4" spans="2:9" ht="195" x14ac:dyDescent="0.25">
      <c r="B4" s="76" t="s">
        <v>153</v>
      </c>
      <c r="C4" s="81" t="s">
        <v>18</v>
      </c>
      <c r="D4" s="94">
        <v>13</v>
      </c>
      <c r="G4" s="85" t="s">
        <v>24</v>
      </c>
      <c r="H4" s="77" t="s">
        <v>207</v>
      </c>
      <c r="I4" s="101" t="s">
        <v>208</v>
      </c>
    </row>
    <row r="5" spans="2:9" ht="186" customHeight="1" x14ac:dyDescent="0.25">
      <c r="B5" s="103" t="s">
        <v>152</v>
      </c>
      <c r="C5" s="104" t="s">
        <v>27</v>
      </c>
      <c r="D5" s="115">
        <v>45.55</v>
      </c>
      <c r="E5" s="113"/>
      <c r="F5" s="113"/>
      <c r="G5" s="116" t="s">
        <v>24</v>
      </c>
      <c r="H5" s="117" t="s">
        <v>209</v>
      </c>
      <c r="I5" s="101" t="s">
        <v>210</v>
      </c>
    </row>
    <row r="6" spans="2:9" ht="60" customHeight="1" x14ac:dyDescent="0.25">
      <c r="B6" s="105" t="s">
        <v>25</v>
      </c>
      <c r="C6" s="106" t="s">
        <v>23</v>
      </c>
      <c r="D6" s="107">
        <v>12.3</v>
      </c>
      <c r="E6" s="108"/>
      <c r="F6" s="108"/>
      <c r="G6" s="85" t="s">
        <v>24</v>
      </c>
      <c r="H6" s="109" t="s">
        <v>198</v>
      </c>
      <c r="I6" s="102" t="s">
        <v>199</v>
      </c>
    </row>
    <row r="7" spans="2:9" x14ac:dyDescent="0.25">
      <c r="B7" s="51" t="s">
        <v>171</v>
      </c>
      <c r="C7" s="97" t="s">
        <v>18</v>
      </c>
      <c r="D7" s="64">
        <v>1</v>
      </c>
      <c r="G7" s="39" t="s">
        <v>24</v>
      </c>
      <c r="H7" t="s">
        <v>186</v>
      </c>
      <c r="I7" s="87">
        <v>2015</v>
      </c>
    </row>
    <row r="8" spans="2:9" ht="45" x14ac:dyDescent="0.25">
      <c r="B8" s="105" t="s">
        <v>26</v>
      </c>
      <c r="C8" s="106" t="s">
        <v>27</v>
      </c>
      <c r="D8" s="107">
        <v>3.6</v>
      </c>
      <c r="E8" s="110"/>
      <c r="F8" s="110"/>
      <c r="G8" s="85" t="s">
        <v>24</v>
      </c>
      <c r="H8" s="111" t="s">
        <v>188</v>
      </c>
      <c r="I8" s="88" t="s">
        <v>189</v>
      </c>
    </row>
    <row r="9" spans="2:9" ht="45" x14ac:dyDescent="0.25">
      <c r="B9" s="78" t="s">
        <v>28</v>
      </c>
      <c r="C9" s="82" t="s">
        <v>18</v>
      </c>
      <c r="D9" s="83">
        <v>3</v>
      </c>
      <c r="G9" s="84" t="s">
        <v>24</v>
      </c>
      <c r="H9" s="61" t="s">
        <v>187</v>
      </c>
      <c r="I9" s="88" t="s">
        <v>189</v>
      </c>
    </row>
    <row r="10" spans="2:9" x14ac:dyDescent="0.25">
      <c r="B10" s="23" t="s">
        <v>29</v>
      </c>
      <c r="C10" s="74" t="s">
        <v>30</v>
      </c>
      <c r="D10" s="68" t="s">
        <v>192</v>
      </c>
      <c r="G10" s="39" t="s">
        <v>24</v>
      </c>
      <c r="I10" s="63"/>
    </row>
    <row r="11" spans="2:9" x14ac:dyDescent="0.25">
      <c r="B11" s="23" t="s">
        <v>154</v>
      </c>
      <c r="C11" s="74" t="s">
        <v>18</v>
      </c>
      <c r="D11" s="68" t="s">
        <v>192</v>
      </c>
      <c r="G11" s="39" t="s">
        <v>24</v>
      </c>
      <c r="I11" s="62"/>
    </row>
    <row r="12" spans="2:9" x14ac:dyDescent="0.25">
      <c r="B12" s="51" t="s">
        <v>156</v>
      </c>
      <c r="C12" s="97" t="s">
        <v>18</v>
      </c>
      <c r="D12" s="64" t="s">
        <v>192</v>
      </c>
      <c r="G12" s="39" t="s">
        <v>24</v>
      </c>
      <c r="I12" s="63"/>
    </row>
    <row r="13" spans="2:9" ht="30" x14ac:dyDescent="0.25">
      <c r="B13" s="50" t="s">
        <v>155</v>
      </c>
      <c r="C13" s="92" t="s">
        <v>18</v>
      </c>
      <c r="D13" s="65">
        <v>12</v>
      </c>
      <c r="G13" s="40" t="s">
        <v>24</v>
      </c>
      <c r="H13" s="118" t="s">
        <v>217</v>
      </c>
      <c r="I13" s="112" t="s">
        <v>200</v>
      </c>
    </row>
    <row r="14" spans="2:9" x14ac:dyDescent="0.25">
      <c r="B14" s="29"/>
      <c r="C14" s="30"/>
      <c r="D14" s="11"/>
      <c r="G14" s="53"/>
      <c r="I14" s="63"/>
    </row>
    <row r="15" spans="2:9" x14ac:dyDescent="0.25">
      <c r="B15" s="26"/>
      <c r="D15"/>
    </row>
    <row r="16" spans="2:9" x14ac:dyDescent="0.25">
      <c r="B16" s="27" t="s">
        <v>31</v>
      </c>
      <c r="D16"/>
    </row>
    <row r="17" spans="2:11" x14ac:dyDescent="0.25">
      <c r="B17" s="21" t="s">
        <v>32</v>
      </c>
      <c r="C17" s="22"/>
      <c r="D17" s="34"/>
      <c r="K17">
        <v>220.1</v>
      </c>
    </row>
    <row r="18" spans="2:11" x14ac:dyDescent="0.25">
      <c r="B18" s="66" t="s">
        <v>33</v>
      </c>
      <c r="C18" s="74" t="s">
        <v>30</v>
      </c>
      <c r="D18" s="68">
        <v>1416.9</v>
      </c>
      <c r="G18" s="41" t="s">
        <v>24</v>
      </c>
      <c r="H18" s="41"/>
      <c r="I18" s="86">
        <v>2017</v>
      </c>
      <c r="K18">
        <v>40.700000000000003</v>
      </c>
    </row>
    <row r="19" spans="2:11" x14ac:dyDescent="0.25">
      <c r="B19" s="66" t="s">
        <v>34</v>
      </c>
      <c r="C19" s="74" t="s">
        <v>30</v>
      </c>
      <c r="D19" s="68">
        <v>1842.46</v>
      </c>
      <c r="G19" s="42" t="s">
        <v>24</v>
      </c>
      <c r="H19" s="42"/>
      <c r="I19" s="62">
        <v>2017</v>
      </c>
      <c r="K19">
        <v>51.1</v>
      </c>
    </row>
    <row r="20" spans="2:11" x14ac:dyDescent="0.25">
      <c r="B20" s="66" t="s">
        <v>35</v>
      </c>
      <c r="C20" s="24"/>
      <c r="D20" s="68"/>
      <c r="G20" s="42" t="s">
        <v>24</v>
      </c>
      <c r="H20" s="42"/>
      <c r="I20" s="62"/>
      <c r="K20">
        <v>5.5</v>
      </c>
    </row>
    <row r="21" spans="2:11" x14ac:dyDescent="0.25">
      <c r="B21" s="66" t="s">
        <v>33</v>
      </c>
      <c r="C21" s="74" t="s">
        <v>30</v>
      </c>
      <c r="D21" s="68">
        <v>58</v>
      </c>
      <c r="G21" s="42" t="s">
        <v>24</v>
      </c>
      <c r="H21" s="42"/>
      <c r="I21" s="62">
        <v>2017</v>
      </c>
      <c r="K21">
        <v>3.5</v>
      </c>
    </row>
    <row r="22" spans="2:11" x14ac:dyDescent="0.25">
      <c r="B22" s="66" t="s">
        <v>34</v>
      </c>
      <c r="C22" s="74" t="s">
        <v>30</v>
      </c>
      <c r="D22" s="68">
        <f>162.9-58</f>
        <v>104.9</v>
      </c>
      <c r="G22" s="42" t="s">
        <v>24</v>
      </c>
      <c r="H22" s="42"/>
      <c r="I22" s="62">
        <v>2017</v>
      </c>
      <c r="K22">
        <v>6.3</v>
      </c>
    </row>
    <row r="23" spans="2:11" x14ac:dyDescent="0.25">
      <c r="B23" s="66" t="s">
        <v>36</v>
      </c>
      <c r="C23" s="74" t="s">
        <v>30</v>
      </c>
      <c r="D23" s="68">
        <v>540.82000000000005</v>
      </c>
      <c r="G23" s="42" t="s">
        <v>24</v>
      </c>
      <c r="H23" s="42"/>
      <c r="I23" s="62">
        <v>2017</v>
      </c>
      <c r="K23">
        <v>4.8</v>
      </c>
    </row>
    <row r="24" spans="2:11" x14ac:dyDescent="0.25">
      <c r="B24" s="66" t="s">
        <v>37</v>
      </c>
      <c r="C24" s="74" t="s">
        <v>30</v>
      </c>
      <c r="D24" s="68" t="s">
        <v>192</v>
      </c>
      <c r="G24" s="42" t="s">
        <v>24</v>
      </c>
      <c r="H24" s="42"/>
      <c r="I24" s="39"/>
      <c r="K24">
        <v>2.1</v>
      </c>
    </row>
    <row r="25" spans="2:11" x14ac:dyDescent="0.25">
      <c r="B25" s="66" t="s">
        <v>38</v>
      </c>
      <c r="C25" s="24"/>
      <c r="D25" s="68"/>
      <c r="G25" s="42" t="s">
        <v>24</v>
      </c>
      <c r="H25" s="42"/>
      <c r="I25" s="39"/>
      <c r="K25">
        <v>10</v>
      </c>
    </row>
    <row r="26" spans="2:11" x14ac:dyDescent="0.25">
      <c r="B26" s="66" t="s">
        <v>39</v>
      </c>
      <c r="C26" s="74" t="s">
        <v>30</v>
      </c>
      <c r="D26" s="68">
        <v>50.4</v>
      </c>
      <c r="G26" s="42" t="s">
        <v>24</v>
      </c>
      <c r="H26" s="42"/>
      <c r="I26" s="62">
        <v>2017</v>
      </c>
      <c r="K26">
        <v>10.199999999999999</v>
      </c>
    </row>
    <row r="27" spans="2:11" x14ac:dyDescent="0.25">
      <c r="B27" s="66" t="s">
        <v>40</v>
      </c>
      <c r="C27" s="74" t="s">
        <v>30</v>
      </c>
      <c r="D27" s="68" t="s">
        <v>192</v>
      </c>
      <c r="G27" s="42" t="s">
        <v>24</v>
      </c>
      <c r="H27" s="42" t="s">
        <v>15</v>
      </c>
      <c r="I27" s="62">
        <v>2017</v>
      </c>
      <c r="K27">
        <v>2.5</v>
      </c>
    </row>
    <row r="28" spans="2:11" x14ac:dyDescent="0.25">
      <c r="B28" s="67" t="s">
        <v>41</v>
      </c>
      <c r="C28" s="99" t="s">
        <v>42</v>
      </c>
      <c r="D28" s="69">
        <v>116067.42</v>
      </c>
      <c r="G28" s="43" t="s">
        <v>24</v>
      </c>
      <c r="H28" s="43"/>
      <c r="I28" s="87">
        <v>2017</v>
      </c>
      <c r="K28">
        <v>0.5</v>
      </c>
    </row>
    <row r="29" spans="2:11" x14ac:dyDescent="0.25">
      <c r="B29" s="5"/>
      <c r="D29"/>
      <c r="K29">
        <v>115</v>
      </c>
    </row>
    <row r="30" spans="2:11" x14ac:dyDescent="0.25">
      <c r="B30" s="31" t="s">
        <v>158</v>
      </c>
      <c r="D30"/>
      <c r="K30">
        <f>SUM(K17:K29)</f>
        <v>472.30000000000007</v>
      </c>
    </row>
    <row r="31" spans="2:11" x14ac:dyDescent="0.25">
      <c r="B31" s="70" t="s">
        <v>87</v>
      </c>
      <c r="C31" s="93" t="s">
        <v>18</v>
      </c>
      <c r="D31" s="73">
        <v>8</v>
      </c>
      <c r="G31" s="38" t="s">
        <v>24</v>
      </c>
      <c r="H31" s="38" t="s">
        <v>211</v>
      </c>
      <c r="I31" s="38"/>
    </row>
    <row r="32" spans="2:11" x14ac:dyDescent="0.25">
      <c r="B32" s="71" t="s">
        <v>157</v>
      </c>
      <c r="C32" s="24"/>
      <c r="D32" s="68">
        <v>4</v>
      </c>
      <c r="G32" s="39"/>
      <c r="H32" s="39" t="s">
        <v>213</v>
      </c>
      <c r="I32" s="62"/>
    </row>
    <row r="33" spans="2:13" x14ac:dyDescent="0.25">
      <c r="B33" s="71" t="s">
        <v>70</v>
      </c>
      <c r="C33" s="74"/>
      <c r="D33" s="68">
        <v>3</v>
      </c>
      <c r="G33" s="39"/>
      <c r="H33" s="39" t="s">
        <v>214</v>
      </c>
      <c r="I33" s="62" t="s">
        <v>212</v>
      </c>
    </row>
    <row r="34" spans="2:13" x14ac:dyDescent="0.25">
      <c r="B34" s="71" t="s">
        <v>67</v>
      </c>
      <c r="C34" s="74"/>
      <c r="D34" s="68">
        <v>1</v>
      </c>
      <c r="G34" s="39"/>
      <c r="H34" s="39" t="s">
        <v>215</v>
      </c>
      <c r="I34" s="62" t="s">
        <v>190</v>
      </c>
    </row>
    <row r="35" spans="2:13" ht="60" x14ac:dyDescent="0.25">
      <c r="B35" s="78" t="s">
        <v>43</v>
      </c>
      <c r="C35" s="82" t="s">
        <v>18</v>
      </c>
      <c r="D35" s="83">
        <v>9</v>
      </c>
      <c r="G35" s="84" t="s">
        <v>24</v>
      </c>
      <c r="H35" s="75" t="s">
        <v>201</v>
      </c>
      <c r="I35" s="39"/>
    </row>
    <row r="36" spans="2:13" x14ac:dyDescent="0.25">
      <c r="B36" s="71" t="s">
        <v>44</v>
      </c>
      <c r="C36" s="74" t="s">
        <v>18</v>
      </c>
      <c r="D36" s="68">
        <v>0</v>
      </c>
      <c r="G36" s="39" t="s">
        <v>24</v>
      </c>
      <c r="H36" s="39"/>
      <c r="I36" s="39"/>
    </row>
    <row r="37" spans="2:13" x14ac:dyDescent="0.25">
      <c r="B37" s="71" t="s">
        <v>45</v>
      </c>
      <c r="C37" s="74" t="s">
        <v>18</v>
      </c>
      <c r="D37" s="68">
        <v>1</v>
      </c>
      <c r="G37" s="39" t="s">
        <v>24</v>
      </c>
      <c r="H37" s="75" t="s">
        <v>216</v>
      </c>
      <c r="I37" s="62">
        <v>2017</v>
      </c>
    </row>
    <row r="38" spans="2:13" x14ac:dyDescent="0.25">
      <c r="B38" s="78" t="s">
        <v>86</v>
      </c>
      <c r="C38" s="82" t="s">
        <v>18</v>
      </c>
      <c r="D38" s="83"/>
      <c r="E38" s="79"/>
      <c r="F38" s="79"/>
      <c r="G38" s="84" t="s">
        <v>24</v>
      </c>
      <c r="H38" s="90"/>
      <c r="I38" s="89"/>
    </row>
    <row r="39" spans="2:13" x14ac:dyDescent="0.25">
      <c r="B39" s="72" t="s">
        <v>46</v>
      </c>
      <c r="C39" s="99" t="s">
        <v>18</v>
      </c>
      <c r="D39" s="69">
        <v>4</v>
      </c>
      <c r="G39" s="40" t="s">
        <v>24</v>
      </c>
      <c r="H39" s="40" t="s">
        <v>191</v>
      </c>
      <c r="I39" s="87">
        <v>2015</v>
      </c>
    </row>
    <row r="42" spans="2:13" ht="16.5" customHeight="1" x14ac:dyDescent="0.25">
      <c r="D42" s="122" t="s">
        <v>47</v>
      </c>
      <c r="E42" s="124" t="s">
        <v>48</v>
      </c>
      <c r="F42" s="124"/>
      <c r="G42" s="124"/>
      <c r="H42" s="126" t="s">
        <v>19</v>
      </c>
      <c r="I42" s="126" t="s">
        <v>20</v>
      </c>
    </row>
    <row r="43" spans="2:13" ht="16.5" customHeight="1" x14ac:dyDescent="0.25">
      <c r="B43" s="20" t="s">
        <v>140</v>
      </c>
      <c r="D43" s="123"/>
      <c r="E43" s="125"/>
      <c r="F43" s="125"/>
      <c r="G43" s="125"/>
      <c r="H43" s="127"/>
      <c r="I43" s="127"/>
    </row>
    <row r="44" spans="2:13" x14ac:dyDescent="0.25">
      <c r="B44" s="44" t="s">
        <v>49</v>
      </c>
      <c r="C44" s="22"/>
      <c r="D44" s="22"/>
      <c r="E44" s="128"/>
      <c r="F44" s="128"/>
      <c r="G44" s="128"/>
      <c r="H44" s="22"/>
      <c r="I44" s="34"/>
      <c r="K44" s="38" t="s">
        <v>24</v>
      </c>
      <c r="L44" s="38"/>
      <c r="M44" s="38"/>
    </row>
    <row r="45" spans="2:13" x14ac:dyDescent="0.25">
      <c r="B45" s="45" t="s">
        <v>50</v>
      </c>
      <c r="C45" s="74" t="s">
        <v>21</v>
      </c>
      <c r="D45" s="74">
        <v>881.79</v>
      </c>
      <c r="E45" s="119">
        <v>2239746.6</v>
      </c>
      <c r="F45" s="119"/>
      <c r="G45" s="119"/>
      <c r="H45" s="74">
        <f>E45-I45</f>
        <v>2238216.6</v>
      </c>
      <c r="I45" s="91">
        <v>1530</v>
      </c>
      <c r="K45" s="39" t="s">
        <v>24</v>
      </c>
      <c r="L45" s="39"/>
      <c r="M45" s="39"/>
    </row>
    <row r="46" spans="2:13" x14ac:dyDescent="0.25">
      <c r="B46" s="45" t="s">
        <v>51</v>
      </c>
      <c r="C46" s="74" t="s">
        <v>52</v>
      </c>
      <c r="D46" s="74">
        <v>6.6</v>
      </c>
      <c r="E46" s="119">
        <v>9900</v>
      </c>
      <c r="F46" s="119"/>
      <c r="G46" s="119"/>
      <c r="H46" s="74">
        <v>9900</v>
      </c>
      <c r="I46" s="91" t="s">
        <v>192</v>
      </c>
      <c r="K46" s="39" t="s">
        <v>24</v>
      </c>
      <c r="L46" s="39"/>
      <c r="M46" s="39"/>
    </row>
    <row r="47" spans="2:13" x14ac:dyDescent="0.25">
      <c r="B47" s="45" t="s">
        <v>53</v>
      </c>
      <c r="C47" s="74" t="s">
        <v>52</v>
      </c>
      <c r="D47" s="74" t="s">
        <v>192</v>
      </c>
      <c r="E47" s="119" t="s">
        <v>192</v>
      </c>
      <c r="F47" s="119"/>
      <c r="G47" s="119"/>
      <c r="H47" s="74" t="s">
        <v>192</v>
      </c>
      <c r="I47" s="91" t="s">
        <v>192</v>
      </c>
      <c r="K47" s="39" t="s">
        <v>24</v>
      </c>
      <c r="L47" s="39"/>
      <c r="M47" s="39"/>
    </row>
    <row r="48" spans="2:13" x14ac:dyDescent="0.25">
      <c r="B48" s="45" t="s">
        <v>54</v>
      </c>
      <c r="C48" s="74" t="s">
        <v>52</v>
      </c>
      <c r="D48" s="74" t="s">
        <v>192</v>
      </c>
      <c r="E48" s="119" t="s">
        <v>192</v>
      </c>
      <c r="F48" s="119"/>
      <c r="G48" s="119"/>
      <c r="H48" s="74" t="s">
        <v>192</v>
      </c>
      <c r="I48" s="91" t="s">
        <v>192</v>
      </c>
      <c r="K48" s="39" t="s">
        <v>24</v>
      </c>
      <c r="L48" s="39"/>
      <c r="M48" s="39"/>
    </row>
    <row r="49" spans="2:13" x14ac:dyDescent="0.25">
      <c r="B49" s="45" t="s">
        <v>55</v>
      </c>
      <c r="C49" s="74" t="s">
        <v>52</v>
      </c>
      <c r="D49" s="74" t="s">
        <v>192</v>
      </c>
      <c r="E49" s="119" t="s">
        <v>192</v>
      </c>
      <c r="F49" s="119"/>
      <c r="G49" s="119"/>
      <c r="H49" s="74" t="s">
        <v>192</v>
      </c>
      <c r="I49" s="91" t="s">
        <v>192</v>
      </c>
      <c r="K49" s="40" t="s">
        <v>24</v>
      </c>
      <c r="L49" s="40"/>
      <c r="M49" s="39"/>
    </row>
    <row r="50" spans="2:13" x14ac:dyDescent="0.25">
      <c r="B50" s="45" t="s">
        <v>56</v>
      </c>
      <c r="C50" s="74" t="s">
        <v>52</v>
      </c>
      <c r="D50" s="74" t="s">
        <v>192</v>
      </c>
      <c r="E50" s="119" t="s">
        <v>192</v>
      </c>
      <c r="F50" s="119"/>
      <c r="G50" s="119"/>
      <c r="H50" s="74" t="s">
        <v>192</v>
      </c>
      <c r="I50" s="91" t="s">
        <v>192</v>
      </c>
      <c r="K50" s="38" t="s">
        <v>24</v>
      </c>
      <c r="M50" s="39"/>
    </row>
    <row r="51" spans="2:13" x14ac:dyDescent="0.25">
      <c r="B51" s="45" t="s">
        <v>57</v>
      </c>
      <c r="C51" s="74" t="s">
        <v>52</v>
      </c>
      <c r="D51" s="74">
        <v>92.4</v>
      </c>
      <c r="E51" s="119">
        <v>108940</v>
      </c>
      <c r="F51" s="119"/>
      <c r="G51" s="119"/>
      <c r="H51" s="74">
        <v>107730</v>
      </c>
      <c r="I51" s="91" t="s">
        <v>192</v>
      </c>
      <c r="K51" s="39" t="s">
        <v>24</v>
      </c>
      <c r="M51" s="39"/>
    </row>
    <row r="52" spans="2:13" x14ac:dyDescent="0.25">
      <c r="B52" s="15" t="s">
        <v>89</v>
      </c>
      <c r="C52" s="24"/>
      <c r="D52" s="24"/>
      <c r="E52" s="119"/>
      <c r="F52" s="119"/>
      <c r="G52" s="119"/>
      <c r="H52" s="24"/>
      <c r="I52" s="35"/>
      <c r="K52" s="39" t="s">
        <v>24</v>
      </c>
      <c r="M52" s="39"/>
    </row>
    <row r="53" spans="2:13" x14ac:dyDescent="0.25">
      <c r="B53" s="45" t="s">
        <v>90</v>
      </c>
      <c r="C53" s="74" t="s">
        <v>52</v>
      </c>
      <c r="D53" s="74">
        <v>0.5</v>
      </c>
      <c r="E53" s="119">
        <f>0.24*1000</f>
        <v>240</v>
      </c>
      <c r="F53" s="119"/>
      <c r="G53" s="119"/>
      <c r="H53" s="74">
        <v>180</v>
      </c>
      <c r="I53" s="91" t="s">
        <v>192</v>
      </c>
      <c r="K53" s="39" t="s">
        <v>24</v>
      </c>
      <c r="M53" s="39"/>
    </row>
    <row r="54" spans="2:13" x14ac:dyDescent="0.25">
      <c r="B54" s="45" t="s">
        <v>77</v>
      </c>
      <c r="C54" s="74" t="s">
        <v>52</v>
      </c>
      <c r="D54" s="74">
        <v>2.5</v>
      </c>
      <c r="E54" s="119">
        <f>0.28*1000</f>
        <v>280</v>
      </c>
      <c r="F54" s="119"/>
      <c r="G54" s="119"/>
      <c r="H54" s="74">
        <v>160</v>
      </c>
      <c r="I54" s="91" t="s">
        <v>192</v>
      </c>
      <c r="K54" s="39" t="s">
        <v>24</v>
      </c>
      <c r="M54" s="39"/>
    </row>
    <row r="55" spans="2:13" x14ac:dyDescent="0.25">
      <c r="B55" s="45" t="s">
        <v>91</v>
      </c>
      <c r="C55" s="74" t="s">
        <v>52</v>
      </c>
      <c r="D55" s="74" t="s">
        <v>192</v>
      </c>
      <c r="E55" s="119" t="s">
        <v>192</v>
      </c>
      <c r="F55" s="119"/>
      <c r="G55" s="119"/>
      <c r="H55" s="74" t="s">
        <v>192</v>
      </c>
      <c r="I55" s="91" t="s">
        <v>192</v>
      </c>
      <c r="K55" s="39" t="s">
        <v>24</v>
      </c>
      <c r="M55" s="39"/>
    </row>
    <row r="56" spans="2:13" x14ac:dyDescent="0.25">
      <c r="B56" s="45" t="s">
        <v>92</v>
      </c>
      <c r="C56" s="74" t="s">
        <v>52</v>
      </c>
      <c r="D56" s="74">
        <v>10.199999999999999</v>
      </c>
      <c r="E56" s="119">
        <f>11.83*1000</f>
        <v>11830</v>
      </c>
      <c r="F56" s="119"/>
      <c r="G56" s="119"/>
      <c r="H56" s="74">
        <f>E56-I56</f>
        <v>11350</v>
      </c>
      <c r="I56" s="91">
        <v>480</v>
      </c>
      <c r="K56" s="39" t="s">
        <v>24</v>
      </c>
      <c r="M56" s="39"/>
    </row>
    <row r="57" spans="2:13" x14ac:dyDescent="0.25">
      <c r="B57" s="45" t="s">
        <v>93</v>
      </c>
      <c r="C57" s="74" t="s">
        <v>52</v>
      </c>
      <c r="D57" s="74" t="s">
        <v>192</v>
      </c>
      <c r="E57" s="119" t="s">
        <v>192</v>
      </c>
      <c r="F57" s="119"/>
      <c r="G57" s="119"/>
      <c r="H57" s="74" t="s">
        <v>192</v>
      </c>
      <c r="I57" s="91" t="s">
        <v>192</v>
      </c>
      <c r="K57" s="39" t="s">
        <v>24</v>
      </c>
      <c r="M57" s="39"/>
    </row>
    <row r="58" spans="2:13" x14ac:dyDescent="0.25">
      <c r="B58" s="15" t="s">
        <v>94</v>
      </c>
      <c r="C58" s="24"/>
      <c r="D58" s="24"/>
      <c r="E58" s="119"/>
      <c r="F58" s="119"/>
      <c r="G58" s="119"/>
      <c r="H58" s="24"/>
      <c r="I58" s="35"/>
      <c r="K58" s="39" t="s">
        <v>24</v>
      </c>
      <c r="M58" s="39"/>
    </row>
    <row r="59" spans="2:13" x14ac:dyDescent="0.25">
      <c r="B59" s="45" t="s">
        <v>172</v>
      </c>
      <c r="C59" s="74" t="s">
        <v>52</v>
      </c>
      <c r="D59" s="74" t="s">
        <v>192</v>
      </c>
      <c r="E59" s="119" t="s">
        <v>192</v>
      </c>
      <c r="F59" s="119"/>
      <c r="G59" s="119"/>
      <c r="H59" s="74" t="s">
        <v>192</v>
      </c>
      <c r="I59" s="91" t="s">
        <v>192</v>
      </c>
      <c r="K59" s="39" t="s">
        <v>24</v>
      </c>
      <c r="M59" s="39"/>
    </row>
    <row r="60" spans="2:13" x14ac:dyDescent="0.25">
      <c r="B60" s="45" t="s">
        <v>95</v>
      </c>
      <c r="C60" s="74" t="s">
        <v>52</v>
      </c>
      <c r="D60" s="74">
        <v>10</v>
      </c>
      <c r="E60" s="119">
        <v>3900</v>
      </c>
      <c r="F60" s="119"/>
      <c r="G60" s="119"/>
      <c r="H60" s="74">
        <f>E60-I60</f>
        <v>1400</v>
      </c>
      <c r="I60" s="91">
        <v>2500</v>
      </c>
      <c r="K60" s="39" t="s">
        <v>24</v>
      </c>
      <c r="M60" s="39"/>
    </row>
    <row r="61" spans="2:13" x14ac:dyDescent="0.25">
      <c r="B61" s="45" t="s">
        <v>96</v>
      </c>
      <c r="C61" s="74" t="s">
        <v>52</v>
      </c>
      <c r="D61" s="74" t="s">
        <v>192</v>
      </c>
      <c r="E61" s="119" t="s">
        <v>192</v>
      </c>
      <c r="F61" s="119"/>
      <c r="G61" s="119"/>
      <c r="H61" s="74" t="s">
        <v>192</v>
      </c>
      <c r="I61" s="91" t="s">
        <v>192</v>
      </c>
      <c r="K61" s="39" t="s">
        <v>24</v>
      </c>
      <c r="M61" s="39"/>
    </row>
    <row r="62" spans="2:13" x14ac:dyDescent="0.25">
      <c r="B62" s="15" t="s">
        <v>120</v>
      </c>
      <c r="C62" s="24"/>
      <c r="D62" s="24"/>
      <c r="E62" s="119"/>
      <c r="F62" s="119"/>
      <c r="G62" s="119"/>
      <c r="H62" s="24"/>
      <c r="I62" s="35"/>
      <c r="K62" s="39" t="s">
        <v>24</v>
      </c>
      <c r="M62" s="39"/>
    </row>
    <row r="63" spans="2:13" x14ac:dyDescent="0.25">
      <c r="B63" s="45" t="s">
        <v>121</v>
      </c>
      <c r="C63" s="74" t="s">
        <v>52</v>
      </c>
      <c r="D63" s="74">
        <v>115</v>
      </c>
      <c r="E63" s="119">
        <v>312800</v>
      </c>
      <c r="F63" s="119"/>
      <c r="G63" s="119"/>
      <c r="H63" s="74" t="s">
        <v>192</v>
      </c>
      <c r="I63" s="91">
        <v>284800</v>
      </c>
      <c r="K63" s="39" t="s">
        <v>24</v>
      </c>
      <c r="M63" s="39"/>
    </row>
    <row r="64" spans="2:13" x14ac:dyDescent="0.25">
      <c r="B64" s="45" t="s">
        <v>122</v>
      </c>
      <c r="C64" s="74" t="s">
        <v>52</v>
      </c>
      <c r="D64" s="74">
        <v>111.2</v>
      </c>
      <c r="E64" s="119">
        <v>1000</v>
      </c>
      <c r="F64" s="119"/>
      <c r="G64" s="119"/>
      <c r="H64" s="74" t="s">
        <v>192</v>
      </c>
      <c r="I64" s="91">
        <v>850</v>
      </c>
      <c r="K64" s="39" t="s">
        <v>24</v>
      </c>
      <c r="M64" s="39"/>
    </row>
    <row r="65" spans="2:13" x14ac:dyDescent="0.25">
      <c r="B65" s="15" t="s">
        <v>97</v>
      </c>
      <c r="C65" s="24"/>
      <c r="D65" s="24"/>
      <c r="E65" s="119"/>
      <c r="F65" s="119"/>
      <c r="G65" s="119"/>
      <c r="H65" s="24"/>
      <c r="I65" s="35"/>
      <c r="K65" s="39" t="s">
        <v>24</v>
      </c>
      <c r="M65" s="39"/>
    </row>
    <row r="66" spans="2:13" x14ac:dyDescent="0.25">
      <c r="B66" s="45" t="s">
        <v>78</v>
      </c>
      <c r="C66" s="74" t="s">
        <v>52</v>
      </c>
      <c r="D66" s="74">
        <v>125.2</v>
      </c>
      <c r="E66" s="119">
        <v>40500</v>
      </c>
      <c r="F66" s="119"/>
      <c r="G66" s="119"/>
      <c r="H66" s="74">
        <v>35000</v>
      </c>
      <c r="I66" s="91" t="s">
        <v>192</v>
      </c>
      <c r="K66" s="40" t="s">
        <v>24</v>
      </c>
      <c r="M66" s="39"/>
    </row>
    <row r="67" spans="2:13" x14ac:dyDescent="0.25">
      <c r="B67" s="45" t="s">
        <v>88</v>
      </c>
      <c r="C67" s="74" t="s">
        <v>52</v>
      </c>
      <c r="D67" s="74" t="s">
        <v>192</v>
      </c>
      <c r="E67" s="119" t="s">
        <v>192</v>
      </c>
      <c r="F67" s="119"/>
      <c r="G67" s="119"/>
      <c r="H67" s="74" t="s">
        <v>192</v>
      </c>
      <c r="I67" s="91" t="s">
        <v>192</v>
      </c>
      <c r="K67" s="38" t="s">
        <v>24</v>
      </c>
      <c r="M67" s="39"/>
    </row>
    <row r="68" spans="2:13" x14ac:dyDescent="0.25">
      <c r="B68" s="45" t="s">
        <v>79</v>
      </c>
      <c r="C68" s="74" t="s">
        <v>52</v>
      </c>
      <c r="D68" s="74" t="s">
        <v>192</v>
      </c>
      <c r="E68" s="119" t="s">
        <v>192</v>
      </c>
      <c r="F68" s="119"/>
      <c r="G68" s="119"/>
      <c r="H68" s="74" t="s">
        <v>192</v>
      </c>
      <c r="I68" s="91" t="s">
        <v>192</v>
      </c>
      <c r="K68" s="39" t="s">
        <v>24</v>
      </c>
      <c r="M68" s="39"/>
    </row>
    <row r="69" spans="2:13" x14ac:dyDescent="0.25">
      <c r="B69" s="45" t="s">
        <v>159</v>
      </c>
      <c r="C69" s="74" t="s">
        <v>52</v>
      </c>
      <c r="D69" s="74">
        <v>0.75</v>
      </c>
      <c r="E69" s="119">
        <v>845</v>
      </c>
      <c r="F69" s="119"/>
      <c r="G69" s="119"/>
      <c r="H69" s="74">
        <v>730</v>
      </c>
      <c r="I69" s="91">
        <f>E69-H69</f>
        <v>115</v>
      </c>
      <c r="K69" s="39" t="s">
        <v>24</v>
      </c>
      <c r="M69" s="39"/>
    </row>
    <row r="70" spans="2:13" s="113" customFormat="1" x14ac:dyDescent="0.25">
      <c r="B70" s="45" t="s">
        <v>160</v>
      </c>
      <c r="C70" s="74" t="s">
        <v>161</v>
      </c>
      <c r="D70" s="74">
        <v>2.1</v>
      </c>
      <c r="E70" s="119">
        <v>6720</v>
      </c>
      <c r="F70" s="119"/>
      <c r="G70" s="119"/>
      <c r="H70" s="74">
        <v>5400</v>
      </c>
      <c r="I70" s="91">
        <f>E70-H70</f>
        <v>1320</v>
      </c>
      <c r="K70" s="114"/>
      <c r="M70" s="114"/>
    </row>
    <row r="71" spans="2:13" x14ac:dyDescent="0.25">
      <c r="B71" s="15" t="s">
        <v>58</v>
      </c>
      <c r="C71" s="24"/>
      <c r="D71" s="24"/>
      <c r="E71" s="119"/>
      <c r="F71" s="119"/>
      <c r="G71" s="119"/>
      <c r="H71" s="24"/>
      <c r="I71" s="35"/>
      <c r="K71" s="39" t="s">
        <v>24</v>
      </c>
      <c r="M71" s="39"/>
    </row>
    <row r="72" spans="2:13" x14ac:dyDescent="0.25">
      <c r="B72" s="45" t="s">
        <v>98</v>
      </c>
      <c r="C72" s="74" t="s">
        <v>52</v>
      </c>
      <c r="D72" s="74" t="s">
        <v>192</v>
      </c>
      <c r="E72" s="119" t="s">
        <v>192</v>
      </c>
      <c r="F72" s="119"/>
      <c r="G72" s="119"/>
      <c r="H72" s="74" t="s">
        <v>192</v>
      </c>
      <c r="I72" s="91" t="s">
        <v>192</v>
      </c>
      <c r="K72" s="39" t="s">
        <v>24</v>
      </c>
      <c r="M72" s="39"/>
    </row>
    <row r="73" spans="2:13" x14ac:dyDescent="0.25">
      <c r="B73" s="45" t="s">
        <v>80</v>
      </c>
      <c r="C73" s="74" t="s">
        <v>52</v>
      </c>
      <c r="D73" s="74">
        <v>5.5</v>
      </c>
      <c r="E73" s="119">
        <v>8250</v>
      </c>
      <c r="F73" s="119"/>
      <c r="G73" s="119"/>
      <c r="H73" s="74">
        <v>7560</v>
      </c>
      <c r="I73" s="91">
        <f>E73-H73</f>
        <v>690</v>
      </c>
      <c r="K73" s="39" t="s">
        <v>24</v>
      </c>
      <c r="M73" s="39"/>
    </row>
    <row r="74" spans="2:13" x14ac:dyDescent="0.25">
      <c r="B74" s="45" t="s">
        <v>99</v>
      </c>
      <c r="C74" s="74" t="s">
        <v>100</v>
      </c>
      <c r="D74" s="74">
        <v>4.83</v>
      </c>
      <c r="E74" s="119">
        <v>16557.07</v>
      </c>
      <c r="F74" s="119"/>
      <c r="G74" s="119"/>
      <c r="H74" s="74">
        <f>E74-I74</f>
        <v>14264.63</v>
      </c>
      <c r="I74" s="91">
        <v>2292.44</v>
      </c>
      <c r="K74" s="39" t="s">
        <v>24</v>
      </c>
      <c r="M74" s="39"/>
    </row>
    <row r="75" spans="2:13" x14ac:dyDescent="0.25">
      <c r="B75" s="45" t="s">
        <v>101</v>
      </c>
      <c r="C75" s="74" t="s">
        <v>52</v>
      </c>
      <c r="D75" s="74" t="s">
        <v>192</v>
      </c>
      <c r="E75" s="119" t="s">
        <v>192</v>
      </c>
      <c r="F75" s="119"/>
      <c r="G75" s="119"/>
      <c r="H75" s="74" t="s">
        <v>192</v>
      </c>
      <c r="I75" s="91" t="s">
        <v>192</v>
      </c>
      <c r="K75" s="39" t="s">
        <v>24</v>
      </c>
      <c r="M75" s="39"/>
    </row>
    <row r="76" spans="2:13" x14ac:dyDescent="0.25">
      <c r="B76" s="45" t="s">
        <v>81</v>
      </c>
      <c r="C76" s="74" t="s">
        <v>52</v>
      </c>
      <c r="D76" s="74" t="s">
        <v>192</v>
      </c>
      <c r="E76" s="119" t="s">
        <v>192</v>
      </c>
      <c r="F76" s="119"/>
      <c r="G76" s="119"/>
      <c r="H76" s="74" t="s">
        <v>192</v>
      </c>
      <c r="I76" s="91" t="s">
        <v>192</v>
      </c>
      <c r="K76" s="39" t="s">
        <v>24</v>
      </c>
      <c r="M76" s="39"/>
    </row>
    <row r="77" spans="2:13" x14ac:dyDescent="0.25">
      <c r="B77" s="45" t="s">
        <v>102</v>
      </c>
      <c r="C77" s="74" t="s">
        <v>52</v>
      </c>
      <c r="D77" s="74">
        <v>6.3</v>
      </c>
      <c r="E77" s="119">
        <v>15750</v>
      </c>
      <c r="F77" s="119"/>
      <c r="G77" s="119"/>
      <c r="H77" s="74">
        <f>E77-I77</f>
        <v>14250</v>
      </c>
      <c r="I77" s="91">
        <v>1500</v>
      </c>
      <c r="K77" s="39" t="s">
        <v>24</v>
      </c>
      <c r="M77" s="39"/>
    </row>
    <row r="78" spans="2:13" x14ac:dyDescent="0.25">
      <c r="B78" s="45" t="s">
        <v>103</v>
      </c>
      <c r="C78" s="74" t="s">
        <v>52</v>
      </c>
      <c r="D78" s="74" t="s">
        <v>192</v>
      </c>
      <c r="E78" s="119" t="s">
        <v>192</v>
      </c>
      <c r="F78" s="119"/>
      <c r="G78" s="119"/>
      <c r="H78" s="74" t="s">
        <v>192</v>
      </c>
      <c r="I78" s="91" t="s">
        <v>192</v>
      </c>
      <c r="K78" s="39" t="s">
        <v>24</v>
      </c>
      <c r="M78" s="39"/>
    </row>
    <row r="79" spans="2:13" x14ac:dyDescent="0.25">
      <c r="B79" s="45" t="s">
        <v>104</v>
      </c>
      <c r="C79" s="74" t="s">
        <v>52</v>
      </c>
      <c r="D79" s="74">
        <v>4.8</v>
      </c>
      <c r="E79" s="119">
        <v>3840</v>
      </c>
      <c r="F79" s="119"/>
      <c r="G79" s="119"/>
      <c r="H79" s="74">
        <v>820</v>
      </c>
      <c r="I79" s="91">
        <f>E79-H79</f>
        <v>3020</v>
      </c>
      <c r="K79" s="39" t="s">
        <v>24</v>
      </c>
      <c r="M79" s="39"/>
    </row>
    <row r="80" spans="2:13" x14ac:dyDescent="0.25">
      <c r="B80" s="45" t="s">
        <v>105</v>
      </c>
      <c r="C80" s="74" t="s">
        <v>52</v>
      </c>
      <c r="D80" s="74" t="s">
        <v>192</v>
      </c>
      <c r="E80" s="119" t="s">
        <v>192</v>
      </c>
      <c r="F80" s="119"/>
      <c r="G80" s="119"/>
      <c r="H80" s="74" t="s">
        <v>192</v>
      </c>
      <c r="I80" s="91" t="s">
        <v>192</v>
      </c>
      <c r="K80" s="39" t="s">
        <v>24</v>
      </c>
      <c r="M80" s="39"/>
    </row>
    <row r="81" spans="2:13" x14ac:dyDescent="0.25">
      <c r="B81" s="45" t="s">
        <v>106</v>
      </c>
      <c r="C81" s="74" t="s">
        <v>52</v>
      </c>
      <c r="D81" s="74" t="s">
        <v>192</v>
      </c>
      <c r="E81" s="119" t="s">
        <v>192</v>
      </c>
      <c r="F81" s="119"/>
      <c r="G81" s="119"/>
      <c r="H81" s="74" t="s">
        <v>192</v>
      </c>
      <c r="I81" s="91" t="s">
        <v>192</v>
      </c>
      <c r="K81" s="39" t="s">
        <v>24</v>
      </c>
      <c r="M81" s="39"/>
    </row>
    <row r="82" spans="2:13" x14ac:dyDescent="0.25">
      <c r="B82" s="45" t="s">
        <v>107</v>
      </c>
      <c r="C82" s="74" t="s">
        <v>52</v>
      </c>
      <c r="D82" s="74" t="s">
        <v>192</v>
      </c>
      <c r="E82" s="119" t="s">
        <v>192</v>
      </c>
      <c r="F82" s="119"/>
      <c r="G82" s="119"/>
      <c r="H82" s="74" t="s">
        <v>192</v>
      </c>
      <c r="I82" s="91" t="s">
        <v>192</v>
      </c>
      <c r="K82" s="39" t="s">
        <v>24</v>
      </c>
      <c r="M82" s="39"/>
    </row>
    <row r="83" spans="2:13" x14ac:dyDescent="0.25">
      <c r="B83" s="45" t="s">
        <v>108</v>
      </c>
      <c r="C83" s="74" t="s">
        <v>52</v>
      </c>
      <c r="D83" s="74" t="s">
        <v>192</v>
      </c>
      <c r="E83" s="119" t="s">
        <v>192</v>
      </c>
      <c r="F83" s="119"/>
      <c r="G83" s="119"/>
      <c r="H83" s="74" t="s">
        <v>192</v>
      </c>
      <c r="I83" s="91" t="s">
        <v>192</v>
      </c>
      <c r="K83" s="39" t="s">
        <v>24</v>
      </c>
      <c r="M83" s="39"/>
    </row>
    <row r="84" spans="2:13" x14ac:dyDescent="0.25">
      <c r="B84" s="45" t="s">
        <v>109</v>
      </c>
      <c r="C84" s="74" t="s">
        <v>52</v>
      </c>
      <c r="D84" s="74">
        <v>3.8</v>
      </c>
      <c r="E84" s="119">
        <v>8266.7976190476184</v>
      </c>
      <c r="F84" s="119"/>
      <c r="G84" s="119"/>
      <c r="H84" s="74">
        <v>4260</v>
      </c>
      <c r="I84" s="91">
        <f>E84-H84</f>
        <v>4006.7976190476184</v>
      </c>
      <c r="K84" s="39" t="s">
        <v>24</v>
      </c>
      <c r="M84" s="39"/>
    </row>
    <row r="85" spans="2:13" x14ac:dyDescent="0.25">
      <c r="B85" s="45" t="s">
        <v>110</v>
      </c>
      <c r="C85" s="74" t="s">
        <v>52</v>
      </c>
      <c r="D85" s="74">
        <v>1.54</v>
      </c>
      <c r="E85" s="119">
        <v>2113.06</v>
      </c>
      <c r="F85" s="119"/>
      <c r="G85" s="119"/>
      <c r="H85" s="74">
        <f>E85-I85</f>
        <v>1442.56</v>
      </c>
      <c r="I85" s="91">
        <v>670.5</v>
      </c>
      <c r="K85" s="39" t="s">
        <v>24</v>
      </c>
      <c r="M85" s="39"/>
    </row>
    <row r="86" spans="2:13" x14ac:dyDescent="0.25">
      <c r="B86" s="45" t="s">
        <v>111</v>
      </c>
      <c r="C86" s="74" t="s">
        <v>52</v>
      </c>
      <c r="D86" s="74">
        <v>0.33</v>
      </c>
      <c r="E86" s="119">
        <v>865.01</v>
      </c>
      <c r="F86" s="119"/>
      <c r="G86" s="119"/>
      <c r="H86" s="74">
        <f>E86-I86</f>
        <v>635.01</v>
      </c>
      <c r="I86" s="91">
        <v>230</v>
      </c>
      <c r="K86" s="39" t="s">
        <v>24</v>
      </c>
      <c r="M86" s="39"/>
    </row>
    <row r="87" spans="2:13" x14ac:dyDescent="0.25">
      <c r="B87" s="45" t="s">
        <v>112</v>
      </c>
      <c r="C87" s="74" t="s">
        <v>52</v>
      </c>
      <c r="D87" s="74">
        <v>0.46</v>
      </c>
      <c r="E87" s="119">
        <v>244.49</v>
      </c>
      <c r="F87" s="119"/>
      <c r="G87" s="119"/>
      <c r="H87" s="74">
        <v>150</v>
      </c>
      <c r="I87" s="91">
        <f>E87-H87</f>
        <v>94.490000000000009</v>
      </c>
      <c r="K87" s="39" t="s">
        <v>24</v>
      </c>
      <c r="M87" s="39"/>
    </row>
    <row r="88" spans="2:13" x14ac:dyDescent="0.25">
      <c r="B88" s="45" t="s">
        <v>113</v>
      </c>
      <c r="C88" s="74" t="s">
        <v>52</v>
      </c>
      <c r="D88" s="74" t="s">
        <v>192</v>
      </c>
      <c r="E88" s="119">
        <v>5680.9</v>
      </c>
      <c r="F88" s="119"/>
      <c r="G88" s="119"/>
      <c r="H88" s="74">
        <v>5590</v>
      </c>
      <c r="I88" s="91">
        <f>E88-H88</f>
        <v>90.899999999999636</v>
      </c>
      <c r="K88" s="39" t="s">
        <v>24</v>
      </c>
      <c r="M88" s="39"/>
    </row>
    <row r="89" spans="2:13" x14ac:dyDescent="0.25">
      <c r="B89" s="45" t="s">
        <v>114</v>
      </c>
      <c r="C89" s="74" t="s">
        <v>52</v>
      </c>
      <c r="D89" s="74" t="s">
        <v>192</v>
      </c>
      <c r="E89" s="119">
        <v>4925</v>
      </c>
      <c r="F89" s="119"/>
      <c r="G89" s="119"/>
      <c r="H89" s="74">
        <v>4280</v>
      </c>
      <c r="I89" s="91">
        <f>E89-H89</f>
        <v>645</v>
      </c>
      <c r="K89" s="39" t="s">
        <v>24</v>
      </c>
      <c r="M89" s="39"/>
    </row>
    <row r="90" spans="2:13" x14ac:dyDescent="0.25">
      <c r="B90" s="45" t="s">
        <v>115</v>
      </c>
      <c r="C90" s="74" t="s">
        <v>52</v>
      </c>
      <c r="D90" s="74" t="s">
        <v>192</v>
      </c>
      <c r="E90" s="119">
        <v>3435</v>
      </c>
      <c r="F90" s="119"/>
      <c r="G90" s="119"/>
      <c r="H90" s="74">
        <v>2450</v>
      </c>
      <c r="I90" s="91">
        <f>E90-H90</f>
        <v>985</v>
      </c>
      <c r="K90" s="39" t="s">
        <v>24</v>
      </c>
      <c r="M90" s="39"/>
    </row>
    <row r="91" spans="2:13" x14ac:dyDescent="0.25">
      <c r="B91" s="45" t="s">
        <v>116</v>
      </c>
      <c r="C91" s="74" t="s">
        <v>52</v>
      </c>
      <c r="D91" s="74" t="s">
        <v>192</v>
      </c>
      <c r="E91" s="119" t="s">
        <v>192</v>
      </c>
      <c r="F91" s="119"/>
      <c r="G91" s="119"/>
      <c r="H91" s="74" t="s">
        <v>192</v>
      </c>
      <c r="I91" s="91" t="s">
        <v>192</v>
      </c>
      <c r="K91" s="39" t="s">
        <v>24</v>
      </c>
      <c r="M91" s="39"/>
    </row>
    <row r="92" spans="2:13" x14ac:dyDescent="0.25">
      <c r="B92" s="45" t="s">
        <v>117</v>
      </c>
      <c r="C92" s="74" t="s">
        <v>52</v>
      </c>
      <c r="D92" s="24" t="s">
        <v>192</v>
      </c>
      <c r="E92" s="119" t="s">
        <v>192</v>
      </c>
      <c r="F92" s="119"/>
      <c r="G92" s="119"/>
      <c r="H92" s="74" t="s">
        <v>192</v>
      </c>
      <c r="I92" s="91" t="s">
        <v>192</v>
      </c>
      <c r="K92" s="39" t="s">
        <v>24</v>
      </c>
      <c r="M92" s="39"/>
    </row>
    <row r="93" spans="2:13" x14ac:dyDescent="0.25">
      <c r="B93" s="45" t="s">
        <v>118</v>
      </c>
      <c r="C93" s="74" t="s">
        <v>52</v>
      </c>
      <c r="D93" s="74" t="s">
        <v>192</v>
      </c>
      <c r="E93" s="119">
        <v>620.4</v>
      </c>
      <c r="F93" s="119"/>
      <c r="G93" s="119"/>
      <c r="H93" s="74">
        <f>E93-I93</f>
        <v>525.4</v>
      </c>
      <c r="I93" s="91">
        <v>95</v>
      </c>
      <c r="K93" s="39" t="s">
        <v>24</v>
      </c>
      <c r="M93" s="39"/>
    </row>
    <row r="94" spans="2:13" x14ac:dyDescent="0.25">
      <c r="B94" s="48" t="s">
        <v>119</v>
      </c>
      <c r="C94" s="92" t="s">
        <v>52</v>
      </c>
      <c r="D94" s="49">
        <v>420</v>
      </c>
      <c r="E94" s="121">
        <v>985</v>
      </c>
      <c r="F94" s="121"/>
      <c r="G94" s="121"/>
      <c r="H94" s="92">
        <f>E94-I94</f>
        <v>445</v>
      </c>
      <c r="I94" s="95">
        <v>540</v>
      </c>
      <c r="K94" s="40" t="s">
        <v>24</v>
      </c>
      <c r="M94" s="40"/>
    </row>
    <row r="95" spans="2:13" x14ac:dyDescent="0.25">
      <c r="D95"/>
    </row>
    <row r="96" spans="2:13" x14ac:dyDescent="0.25">
      <c r="D96"/>
    </row>
    <row r="97" spans="2:13" x14ac:dyDescent="0.25">
      <c r="B97" s="12" t="s">
        <v>59</v>
      </c>
      <c r="C97" s="22"/>
      <c r="D97" s="13" t="s">
        <v>139</v>
      </c>
      <c r="E97" s="120" t="s">
        <v>165</v>
      </c>
      <c r="F97" s="120"/>
      <c r="G97" s="120"/>
      <c r="H97" s="13" t="s">
        <v>166</v>
      </c>
      <c r="I97" s="14" t="s">
        <v>167</v>
      </c>
      <c r="K97" s="38"/>
      <c r="M97" s="38"/>
    </row>
    <row r="98" spans="2:13" x14ac:dyDescent="0.25">
      <c r="B98" s="45" t="s">
        <v>82</v>
      </c>
      <c r="C98" s="74" t="s">
        <v>138</v>
      </c>
      <c r="D98" s="24" t="s">
        <v>192</v>
      </c>
      <c r="E98" s="119" t="s">
        <v>192</v>
      </c>
      <c r="F98" s="119"/>
      <c r="G98" s="119"/>
      <c r="H98" s="74" t="s">
        <v>192</v>
      </c>
      <c r="I98" s="91" t="s">
        <v>192</v>
      </c>
      <c r="K98" s="38" t="s">
        <v>24</v>
      </c>
      <c r="M98" s="39"/>
    </row>
    <row r="99" spans="2:13" x14ac:dyDescent="0.25">
      <c r="B99" s="45" t="s">
        <v>123</v>
      </c>
      <c r="C99" s="74" t="s">
        <v>138</v>
      </c>
      <c r="D99" s="24">
        <v>62315</v>
      </c>
      <c r="E99" s="119">
        <v>1150380</v>
      </c>
      <c r="F99" s="119"/>
      <c r="G99" s="119"/>
      <c r="H99" s="74">
        <f>E99-I99</f>
        <v>10000</v>
      </c>
      <c r="I99" s="91">
        <v>1140380</v>
      </c>
      <c r="K99" s="39" t="s">
        <v>24</v>
      </c>
      <c r="M99" s="39"/>
    </row>
    <row r="100" spans="2:13" x14ac:dyDescent="0.25">
      <c r="B100" s="45" t="s">
        <v>124</v>
      </c>
      <c r="C100" s="74" t="s">
        <v>138</v>
      </c>
      <c r="D100" s="24">
        <v>6250</v>
      </c>
      <c r="E100" s="119">
        <v>80625</v>
      </c>
      <c r="F100" s="119"/>
      <c r="G100" s="119"/>
      <c r="H100" s="74">
        <f>E100-I100</f>
        <v>505</v>
      </c>
      <c r="I100" s="91">
        <v>80120</v>
      </c>
      <c r="K100" s="39" t="s">
        <v>24</v>
      </c>
      <c r="M100" s="39"/>
    </row>
    <row r="101" spans="2:13" x14ac:dyDescent="0.25">
      <c r="B101" s="45" t="s">
        <v>125</v>
      </c>
      <c r="C101" s="74" t="s">
        <v>138</v>
      </c>
      <c r="D101" s="74">
        <v>1111</v>
      </c>
      <c r="E101" s="119">
        <v>11110</v>
      </c>
      <c r="F101" s="119"/>
      <c r="G101" s="119"/>
      <c r="H101" s="74">
        <f>E101-I101</f>
        <v>10990</v>
      </c>
      <c r="I101" s="91">
        <v>120</v>
      </c>
      <c r="K101" s="39" t="s">
        <v>24</v>
      </c>
      <c r="M101" s="39"/>
    </row>
    <row r="102" spans="2:13" x14ac:dyDescent="0.25">
      <c r="B102" s="45" t="s">
        <v>83</v>
      </c>
      <c r="C102" s="74" t="s">
        <v>138</v>
      </c>
      <c r="D102" s="74" t="s">
        <v>192</v>
      </c>
      <c r="E102" s="119" t="s">
        <v>192</v>
      </c>
      <c r="F102" s="119"/>
      <c r="G102" s="119"/>
      <c r="H102" s="74" t="s">
        <v>192</v>
      </c>
      <c r="I102" s="91" t="s">
        <v>192</v>
      </c>
      <c r="K102" s="39" t="s">
        <v>24</v>
      </c>
      <c r="M102" s="39"/>
    </row>
    <row r="103" spans="2:13" x14ac:dyDescent="0.25">
      <c r="B103" s="45" t="s">
        <v>126</v>
      </c>
      <c r="C103" s="74" t="s">
        <v>138</v>
      </c>
      <c r="D103" s="74">
        <v>725</v>
      </c>
      <c r="E103" s="119">
        <f>D103*18</f>
        <v>13050</v>
      </c>
      <c r="F103" s="119"/>
      <c r="G103" s="119"/>
      <c r="H103" s="74">
        <f>E103-I103</f>
        <v>12965</v>
      </c>
      <c r="I103" s="91">
        <v>85</v>
      </c>
      <c r="K103" s="39" t="s">
        <v>24</v>
      </c>
      <c r="M103" s="39"/>
    </row>
    <row r="104" spans="2:13" x14ac:dyDescent="0.25">
      <c r="B104" s="45" t="s">
        <v>127</v>
      </c>
      <c r="C104" s="74" t="s">
        <v>138</v>
      </c>
      <c r="D104" s="74">
        <v>60</v>
      </c>
      <c r="E104" s="119" t="s">
        <v>192</v>
      </c>
      <c r="F104" s="119"/>
      <c r="G104" s="119"/>
      <c r="H104" s="74" t="s">
        <v>192</v>
      </c>
      <c r="I104" s="91" t="s">
        <v>192</v>
      </c>
      <c r="K104" s="39" t="s">
        <v>24</v>
      </c>
      <c r="M104" s="39"/>
    </row>
    <row r="105" spans="2:13" x14ac:dyDescent="0.25">
      <c r="B105" s="45" t="s">
        <v>128</v>
      </c>
      <c r="C105" s="74" t="s">
        <v>138</v>
      </c>
      <c r="D105" s="74">
        <v>48</v>
      </c>
      <c r="E105" s="119" t="s">
        <v>192</v>
      </c>
      <c r="F105" s="119"/>
      <c r="G105" s="119"/>
      <c r="H105" s="74" t="s">
        <v>192</v>
      </c>
      <c r="I105" s="91" t="s">
        <v>192</v>
      </c>
      <c r="K105" s="39" t="s">
        <v>24</v>
      </c>
      <c r="M105" s="39"/>
    </row>
    <row r="106" spans="2:13" x14ac:dyDescent="0.25">
      <c r="B106" s="45" t="s">
        <v>129</v>
      </c>
      <c r="C106" s="74" t="s">
        <v>138</v>
      </c>
      <c r="D106" s="74">
        <v>1895</v>
      </c>
      <c r="E106" s="119">
        <v>473750</v>
      </c>
      <c r="F106" s="119"/>
      <c r="G106" s="119"/>
      <c r="H106" s="74">
        <f>E106-I106</f>
        <v>473210</v>
      </c>
      <c r="I106" s="91">
        <v>540</v>
      </c>
      <c r="K106" s="39" t="s">
        <v>24</v>
      </c>
      <c r="M106" s="39"/>
    </row>
    <row r="107" spans="2:13" x14ac:dyDescent="0.25">
      <c r="B107" s="45" t="s">
        <v>84</v>
      </c>
      <c r="C107" s="74" t="s">
        <v>138</v>
      </c>
      <c r="D107" s="74">
        <v>1450</v>
      </c>
      <c r="E107" s="119">
        <v>36250</v>
      </c>
      <c r="F107" s="119"/>
      <c r="G107" s="119"/>
      <c r="H107" s="74">
        <f>E107-I107</f>
        <v>35950</v>
      </c>
      <c r="I107" s="91">
        <v>300</v>
      </c>
      <c r="K107" s="39" t="s">
        <v>24</v>
      </c>
      <c r="M107" s="39"/>
    </row>
    <row r="108" spans="2:13" x14ac:dyDescent="0.25">
      <c r="B108" s="45" t="s">
        <v>130</v>
      </c>
      <c r="C108" s="74" t="s">
        <v>138</v>
      </c>
      <c r="D108" s="74">
        <v>25</v>
      </c>
      <c r="E108" s="119">
        <v>250</v>
      </c>
      <c r="F108" s="119"/>
      <c r="G108" s="119"/>
      <c r="H108" s="74">
        <v>250</v>
      </c>
      <c r="I108" s="91" t="s">
        <v>192</v>
      </c>
      <c r="K108" s="39" t="s">
        <v>24</v>
      </c>
      <c r="M108" s="39"/>
    </row>
    <row r="109" spans="2:13" x14ac:dyDescent="0.25">
      <c r="B109" s="45" t="s">
        <v>131</v>
      </c>
      <c r="C109" s="74" t="s">
        <v>138</v>
      </c>
      <c r="D109" s="74">
        <v>92</v>
      </c>
      <c r="E109" s="119" t="s">
        <v>192</v>
      </c>
      <c r="F109" s="119"/>
      <c r="G109" s="119"/>
      <c r="H109" s="74" t="s">
        <v>192</v>
      </c>
      <c r="I109" s="91" t="s">
        <v>192</v>
      </c>
      <c r="K109" s="39" t="s">
        <v>24</v>
      </c>
      <c r="M109" s="39"/>
    </row>
    <row r="110" spans="2:13" x14ac:dyDescent="0.25">
      <c r="B110" s="45" t="s">
        <v>132</v>
      </c>
      <c r="C110" s="74" t="s">
        <v>138</v>
      </c>
      <c r="D110" s="74">
        <v>240</v>
      </c>
      <c r="E110" s="119">
        <v>4850</v>
      </c>
      <c r="F110" s="119"/>
      <c r="G110" s="119"/>
      <c r="H110" s="74">
        <f>E110-I110</f>
        <v>200</v>
      </c>
      <c r="I110" s="91">
        <v>4650</v>
      </c>
      <c r="K110" s="39" t="s">
        <v>24</v>
      </c>
      <c r="M110" s="39"/>
    </row>
    <row r="111" spans="2:13" x14ac:dyDescent="0.25">
      <c r="B111" s="45" t="s">
        <v>133</v>
      </c>
      <c r="C111" s="74" t="s">
        <v>138</v>
      </c>
      <c r="D111" s="74">
        <v>13</v>
      </c>
      <c r="E111" s="119">
        <v>80</v>
      </c>
      <c r="F111" s="119"/>
      <c r="G111" s="119"/>
      <c r="H111" s="74">
        <v>80</v>
      </c>
      <c r="I111" s="91" t="s">
        <v>192</v>
      </c>
      <c r="K111" s="39" t="s">
        <v>24</v>
      </c>
      <c r="M111" s="39"/>
    </row>
    <row r="112" spans="2:13" x14ac:dyDescent="0.25">
      <c r="B112" s="45" t="s">
        <v>134</v>
      </c>
      <c r="C112" s="74" t="s">
        <v>138</v>
      </c>
      <c r="D112" s="74">
        <f>2553*2</f>
        <v>5106</v>
      </c>
      <c r="E112" s="119">
        <v>76590</v>
      </c>
      <c r="F112" s="119"/>
      <c r="G112" s="119"/>
      <c r="H112" s="74">
        <f>E112-I112</f>
        <v>10090</v>
      </c>
      <c r="I112" s="91">
        <v>66500</v>
      </c>
      <c r="K112" s="39" t="s">
        <v>24</v>
      </c>
      <c r="M112" s="39"/>
    </row>
    <row r="113" spans="2:13" x14ac:dyDescent="0.25">
      <c r="B113" s="45" t="s">
        <v>135</v>
      </c>
      <c r="C113" s="74" t="s">
        <v>138</v>
      </c>
      <c r="D113" s="74">
        <v>16605</v>
      </c>
      <c r="E113" s="119">
        <v>33210</v>
      </c>
      <c r="F113" s="119"/>
      <c r="G113" s="119"/>
      <c r="H113" s="74">
        <f>E113-I113</f>
        <v>32860</v>
      </c>
      <c r="I113" s="91">
        <v>350</v>
      </c>
      <c r="K113" s="39" t="s">
        <v>24</v>
      </c>
      <c r="M113" s="39"/>
    </row>
    <row r="114" spans="2:13" x14ac:dyDescent="0.25">
      <c r="B114" s="45" t="s">
        <v>136</v>
      </c>
      <c r="C114" s="74" t="s">
        <v>138</v>
      </c>
      <c r="D114" s="74">
        <v>1220</v>
      </c>
      <c r="E114" s="119">
        <v>6820</v>
      </c>
      <c r="F114" s="119"/>
      <c r="G114" s="119"/>
      <c r="H114" s="74">
        <v>6750</v>
      </c>
      <c r="I114" s="91">
        <v>489</v>
      </c>
      <c r="K114" s="39" t="s">
        <v>24</v>
      </c>
      <c r="M114" s="39"/>
    </row>
    <row r="115" spans="2:13" x14ac:dyDescent="0.25">
      <c r="B115" s="45" t="s">
        <v>137</v>
      </c>
      <c r="C115" s="74" t="s">
        <v>138</v>
      </c>
      <c r="D115" s="74" t="s">
        <v>192</v>
      </c>
      <c r="E115" s="119">
        <v>5220</v>
      </c>
      <c r="F115" s="119"/>
      <c r="G115" s="119"/>
      <c r="H115" s="74">
        <f>E115-I115</f>
        <v>5100</v>
      </c>
      <c r="I115" s="91">
        <v>120</v>
      </c>
      <c r="K115" s="39" t="s">
        <v>24</v>
      </c>
      <c r="M115" s="40"/>
    </row>
    <row r="116" spans="2:13" x14ac:dyDescent="0.25">
      <c r="B116" s="46" t="s">
        <v>85</v>
      </c>
      <c r="C116" s="49" t="s">
        <v>138</v>
      </c>
      <c r="D116" s="25"/>
      <c r="E116" s="121"/>
      <c r="F116" s="121"/>
      <c r="G116" s="121"/>
      <c r="H116" s="25"/>
      <c r="I116" s="36"/>
      <c r="K116" s="40" t="s">
        <v>24</v>
      </c>
      <c r="M116" s="39"/>
    </row>
    <row r="117" spans="2:13" x14ac:dyDescent="0.25">
      <c r="D117"/>
    </row>
    <row r="118" spans="2:13" x14ac:dyDescent="0.25">
      <c r="B118" s="37" t="s">
        <v>141</v>
      </c>
    </row>
    <row r="119" spans="2:13" x14ac:dyDescent="0.25">
      <c r="B119" s="47" t="s">
        <v>60</v>
      </c>
      <c r="C119" s="93" t="s">
        <v>65</v>
      </c>
      <c r="D119" s="96" t="s">
        <v>192</v>
      </c>
      <c r="G119" s="38" t="s">
        <v>24</v>
      </c>
      <c r="I119" s="38"/>
    </row>
    <row r="120" spans="2:13" x14ac:dyDescent="0.25">
      <c r="B120" s="45" t="s">
        <v>61</v>
      </c>
      <c r="C120" s="74" t="s">
        <v>65</v>
      </c>
      <c r="D120" s="91" t="s">
        <v>192</v>
      </c>
      <c r="G120" s="39" t="s">
        <v>24</v>
      </c>
      <c r="I120" s="39"/>
    </row>
    <row r="121" spans="2:13" x14ac:dyDescent="0.25">
      <c r="B121" s="45" t="s">
        <v>62</v>
      </c>
      <c r="C121" s="74" t="s">
        <v>65</v>
      </c>
      <c r="D121" s="91" t="s">
        <v>192</v>
      </c>
      <c r="G121" s="39" t="s">
        <v>24</v>
      </c>
      <c r="I121" s="39"/>
    </row>
    <row r="122" spans="2:13" x14ac:dyDescent="0.25">
      <c r="B122" s="45" t="s">
        <v>63</v>
      </c>
      <c r="C122" s="74" t="s">
        <v>65</v>
      </c>
      <c r="D122" s="91" t="s">
        <v>192</v>
      </c>
      <c r="G122" s="39" t="s">
        <v>24</v>
      </c>
      <c r="I122" s="62">
        <v>2017</v>
      </c>
    </row>
    <row r="123" spans="2:13" x14ac:dyDescent="0.25">
      <c r="B123" s="45" t="s">
        <v>64</v>
      </c>
      <c r="C123" s="74" t="s">
        <v>65</v>
      </c>
      <c r="D123" s="91" t="s">
        <v>192</v>
      </c>
      <c r="G123" s="39" t="s">
        <v>24</v>
      </c>
      <c r="I123" s="39"/>
    </row>
    <row r="124" spans="2:13" x14ac:dyDescent="0.25">
      <c r="B124" s="52" t="s">
        <v>162</v>
      </c>
      <c r="C124" s="97" t="s">
        <v>65</v>
      </c>
      <c r="D124" s="98" t="s">
        <v>192</v>
      </c>
      <c r="G124" s="39"/>
      <c r="I124" s="39"/>
    </row>
    <row r="125" spans="2:13" x14ac:dyDescent="0.25">
      <c r="B125" s="46" t="s">
        <v>163</v>
      </c>
      <c r="C125" s="99" t="s">
        <v>65</v>
      </c>
      <c r="D125" s="100" t="s">
        <v>192</v>
      </c>
      <c r="G125" s="40" t="s">
        <v>24</v>
      </c>
      <c r="I125" s="40"/>
    </row>
  </sheetData>
  <mergeCells count="75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67</v>
      </c>
      <c r="C2" t="s">
        <v>68</v>
      </c>
      <c r="D2" t="s">
        <v>69</v>
      </c>
    </row>
    <row r="3" spans="2:4" x14ac:dyDescent="0.25">
      <c r="B3" t="s">
        <v>70</v>
      </c>
      <c r="C3" t="s">
        <v>71</v>
      </c>
      <c r="D3" t="s">
        <v>72</v>
      </c>
    </row>
    <row r="4" spans="2:4" x14ac:dyDescent="0.25">
      <c r="C4" t="s">
        <v>73</v>
      </c>
    </row>
    <row r="5" spans="2:4" x14ac:dyDescent="0.25">
      <c r="C5" t="s">
        <v>74</v>
      </c>
    </row>
    <row r="6" spans="2:4" x14ac:dyDescent="0.25">
      <c r="C6" t="s">
        <v>75</v>
      </c>
    </row>
    <row r="7" spans="2:4" x14ac:dyDescent="0.25">
      <c r="C7" t="s">
        <v>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cover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2018-12-13T04:04:04Z</dcterms:modified>
</cp:coreProperties>
</file>