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05" yWindow="-105" windowWidth="20730" windowHeight="11760" tabRatio="839" activeTab="1"/>
  </bookViews>
  <sheets>
    <sheet name="cover" sheetId="4" r:id="rId1"/>
    <sheet name="General Information " sheetId="5" r:id="rId2"/>
    <sheet name="Livestock" sheetId="8" r:id="rId3"/>
    <sheet name="Forestry" sheetId="9" r:id="rId4"/>
    <sheet name="Agriculture" sheetId="10" r:id="rId5"/>
    <sheet name="Sheeat1" sheetId="11" state="hidden" r:id="rId6"/>
    <sheet name="Sheet1" sheetId="13" r:id="rId7"/>
  </sheets>
  <definedNames>
    <definedName name="p">Sheeat1!$B$2:$B$3</definedName>
    <definedName name="pg" localSheetId="5">Sheeat1!$B$2:$B$3</definedName>
    <definedName name="pg">#REF!</definedName>
    <definedName name="sc">Sheeat1!$C$2:$C$7</definedName>
    <definedName name="st" localSheetId="5">Sheeat1!$C$2:$C$7</definedName>
    <definedName name="st">#REF!</definedName>
    <definedName name="y">Sheeat1!$D$2:$D$3</definedName>
    <definedName name="yn" localSheetId="5">Sheeat1!$D$2:$D$3</definedName>
    <definedName name="y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7" i="8"/>
  <c r="E41"/>
  <c r="D41"/>
  <c r="E39"/>
  <c r="D39"/>
  <c r="D37"/>
  <c r="E37" s="1"/>
  <c r="H114" i="10" l="1"/>
  <c r="H112"/>
  <c r="H110"/>
  <c r="E107"/>
  <c r="E106"/>
  <c r="E103"/>
  <c r="I100"/>
  <c r="I99"/>
  <c r="H89"/>
  <c r="H85"/>
  <c r="H84"/>
  <c r="H79"/>
  <c r="H77"/>
  <c r="H75"/>
  <c r="H74"/>
  <c r="H73"/>
  <c r="I70"/>
  <c r="I63"/>
  <c r="H45"/>
  <c r="D89" i="5" l="1"/>
</calcChain>
</file>

<file path=xl/sharedStrings.xml><?xml version="1.0" encoding="utf-8"?>
<sst xmlns="http://schemas.openxmlformats.org/spreadsheetml/2006/main" count="976" uniqueCount="421">
  <si>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</si>
  <si>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</si>
  <si>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</si>
  <si>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</si>
  <si>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</si>
  <si>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</si>
  <si>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</si>
  <si>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</si>
  <si>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</si>
  <si>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</si>
  <si>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</si>
  <si>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</si>
  <si>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</si>
  <si>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</si>
  <si>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</si>
  <si>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</si>
  <si>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</si>
  <si>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</si>
  <si>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</si>
  <si>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</si>
  <si>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</si>
  <si>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</si>
  <si>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</si>
  <si>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</si>
  <si>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</si>
  <si>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</si>
  <si>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</si>
  <si>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</si>
  <si>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</si>
  <si>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</si>
  <si>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</si>
  <si>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</si>
  <si>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</si>
  <si>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</si>
  <si>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</si>
  <si>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</si>
  <si>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</si>
  <si>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</si>
  <si>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</si>
  <si>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</si>
  <si>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</si>
  <si>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</si>
  <si>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</si>
  <si>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</si>
  <si>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</si>
  <si>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</si>
  <si>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Number </t>
  </si>
  <si>
    <t xml:space="preserve">General Information 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</si>
  <si>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</si>
  <si>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</si>
  <si>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</si>
  <si>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</si>
  <si>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</si>
  <si>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</si>
  <si>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</si>
  <si>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</si>
  <si>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</si>
  <si>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</si>
  <si>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</si>
  <si>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</si>
  <si>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</si>
  <si>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</si>
  <si>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</si>
  <si>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</si>
  <si>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</si>
  <si>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</si>
  <si>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</si>
  <si>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</si>
  <si>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</si>
  <si>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</si>
  <si>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</si>
  <si>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</si>
  <si>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</si>
  <si>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</si>
  <si>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</si>
  <si>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</si>
  <si>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</si>
  <si>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</si>
  <si>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</si>
  <si>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</si>
  <si>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</si>
  <si>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</si>
  <si>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</si>
  <si>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</si>
  <si>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</si>
  <si>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</si>
  <si>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</si>
  <si>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</si>
  <si>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</si>
  <si>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</si>
  <si>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</si>
  <si>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</si>
  <si>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</si>
  <si>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</si>
  <si>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</si>
  <si>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</si>
  <si>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</si>
  <si>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</si>
  <si>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</si>
  <si>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</si>
  <si>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</si>
  <si>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</si>
  <si>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</si>
  <si>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</si>
  <si>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</si>
  <si>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</si>
  <si>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</si>
  <si>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</si>
  <si>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</si>
  <si>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</si>
  <si>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</si>
  <si>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</si>
  <si>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</si>
  <si>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</si>
  <si>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</si>
  <si>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</si>
  <si>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</si>
  <si>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</si>
  <si>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</si>
  <si>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</si>
  <si>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</si>
  <si>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</si>
  <si>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</si>
  <si>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</si>
  <si>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</si>
  <si>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</si>
  <si>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</si>
  <si>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</si>
  <si>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</si>
  <si>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</si>
  <si>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</si>
  <si>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</si>
  <si>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</si>
  <si>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</si>
  <si>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</si>
  <si>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</si>
  <si>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</si>
  <si>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</si>
  <si>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</si>
  <si>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</si>
  <si>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</si>
  <si>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</si>
  <si>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</si>
  <si>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</si>
  <si>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</si>
  <si>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</si>
  <si>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</si>
  <si>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</si>
  <si>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</si>
  <si>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</si>
  <si>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</si>
  <si>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</si>
  <si>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</si>
  <si>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</si>
  <si>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</si>
  <si>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</si>
  <si>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</si>
  <si>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</si>
  <si>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</si>
  <si>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</si>
  <si>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</si>
  <si>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</si>
  <si>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</si>
  <si>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</si>
  <si>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</si>
  <si>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</si>
  <si>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</si>
  <si>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</si>
  <si>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</si>
  <si>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</si>
  <si>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</si>
  <si>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</si>
  <si>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</si>
  <si>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</si>
  <si>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</si>
  <si>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</si>
  <si>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</si>
  <si>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</si>
  <si>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</si>
  <si>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</si>
  <si>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</si>
  <si>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</si>
  <si>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</si>
  <si>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</si>
  <si>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</si>
  <si>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</si>
  <si>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</si>
  <si>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</si>
  <si>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</si>
  <si>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</si>
  <si>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</si>
  <si>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</si>
  <si>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</si>
  <si>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</si>
  <si>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</si>
  <si>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</si>
  <si>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</si>
  <si>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</si>
  <si>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</si>
  <si>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</si>
  <si>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</si>
  <si>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</si>
  <si>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</si>
  <si>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</si>
  <si>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</si>
  <si>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</si>
  <si>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</si>
  <si>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</si>
  <si>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</si>
  <si>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</si>
  <si>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</si>
  <si>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</si>
  <si>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</si>
  <si>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</si>
  <si>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</si>
  <si>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</si>
  <si>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</si>
  <si>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</si>
  <si>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</si>
  <si>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</si>
  <si>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</si>
  <si>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</si>
  <si>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</si>
  <si>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</si>
  <si>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</si>
  <si>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</si>
  <si>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</si>
  <si>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</si>
  <si>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</si>
  <si>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</si>
  <si>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</si>
  <si>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</si>
  <si>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</si>
  <si>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</si>
  <si>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</si>
  <si>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</si>
  <si>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</si>
  <si>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</si>
  <si>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</si>
  <si>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</si>
  <si>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</si>
  <si>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</si>
  <si>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</si>
  <si>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</si>
  <si>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</si>
  <si>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</si>
  <si>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</si>
  <si>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</si>
  <si>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</si>
  <si>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</si>
  <si>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</si>
  <si>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</si>
  <si>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</si>
  <si>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Year 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</si>
  <si>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</si>
  <si>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</si>
  <si>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</si>
  <si>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</si>
  <si>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</si>
  <si>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</si>
  <si>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</si>
  <si>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</si>
  <si>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</si>
  <si>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</si>
  <si>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</si>
  <si>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</si>
  <si>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</si>
  <si>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</si>
  <si>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</si>
  <si>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</si>
  <si>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</si>
  <si>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</si>
  <si>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</si>
  <si>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</si>
  <si>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</si>
  <si>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</si>
  <si>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</si>
  <si>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</si>
  <si>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</si>
  <si>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</si>
  <si>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</si>
  <si>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</si>
  <si>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</si>
  <si>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</si>
  <si>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</si>
  <si>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</si>
  <si>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</si>
  <si>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</si>
  <si>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</si>
  <si>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</si>
  <si>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</si>
  <si>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</si>
  <si>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Seeds and seedlings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</si>
  <si>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</si>
  <si>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</si>
  <si>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</si>
  <si>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</si>
  <si>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</si>
  <si>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</si>
  <si>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</si>
  <si>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</si>
  <si>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</si>
  <si>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</si>
  <si>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</si>
  <si>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</si>
  <si>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</si>
  <si>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</si>
  <si>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</si>
  <si>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</si>
  <si>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</si>
  <si>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</si>
  <si>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</si>
  <si>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</si>
  <si>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</si>
  <si>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</si>
  <si>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</si>
  <si>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</si>
  <si>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</si>
  <si>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</si>
  <si>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</si>
  <si>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</si>
  <si>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</si>
  <si>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</si>
  <si>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</si>
  <si>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</si>
  <si>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</si>
  <si>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</si>
  <si>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</si>
  <si>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</si>
  <si>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</si>
  <si>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</si>
  <si>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</si>
  <si>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</si>
  <si>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</si>
  <si>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</si>
  <si>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</si>
  <si>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</si>
  <si>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</si>
  <si>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</si>
  <si>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Ningshingborang</t>
  </si>
  <si>
    <t>NA</t>
  </si>
  <si>
    <t>Tenzinma</t>
  </si>
  <si>
    <t>Menchu</t>
  </si>
  <si>
    <t xml:space="preserve">Borangmo </t>
  </si>
  <si>
    <t>Tshenkari</t>
  </si>
  <si>
    <t>Gashari</t>
  </si>
  <si>
    <t>Tshelshingzor Poultry</t>
  </si>
  <si>
    <t>Tshenkari Poultry</t>
  </si>
  <si>
    <t>Nganglam</t>
  </si>
  <si>
    <t>Tshelshingzor</t>
  </si>
  <si>
    <t>Norbugang</t>
  </si>
  <si>
    <t>Satsalo</t>
  </si>
  <si>
    <t>Tanzema</t>
  </si>
  <si>
    <t>Yangtso Forest Management Group</t>
  </si>
  <si>
    <t>Tashichoeling CF</t>
  </si>
  <si>
    <t>Tshelshingzor Community Forest</t>
  </si>
  <si>
    <t>Norbugang NWFP management group</t>
  </si>
  <si>
    <t>Gashari NWFP management group</t>
  </si>
  <si>
    <t>Menchhu NWFP management group</t>
  </si>
  <si>
    <t>Gashari Community Forest group</t>
  </si>
  <si>
    <t>Farm Shop</t>
  </si>
  <si>
    <t>Dechen Dorji</t>
  </si>
  <si>
    <t>Drukda Dorji</t>
  </si>
  <si>
    <t>Tshering Dorji</t>
  </si>
  <si>
    <t>Khando</t>
  </si>
  <si>
    <t>Karma</t>
  </si>
  <si>
    <t>Leki Wangchuk</t>
  </si>
  <si>
    <t>Tshewang Dorji</t>
  </si>
  <si>
    <t>Nganglam, Pema Gatshel</t>
  </si>
  <si>
    <t>Ugyen Dorji</t>
  </si>
  <si>
    <t>Kezang Dendup</t>
  </si>
  <si>
    <t>Sangay Wangchuk</t>
  </si>
  <si>
    <t>Sangay Tempa</t>
  </si>
  <si>
    <t>Dorji Kindrup</t>
  </si>
  <si>
    <t>Tashi Wangchuk</t>
  </si>
  <si>
    <t>Tshering Wangda</t>
  </si>
  <si>
    <t>Dorji Nidup</t>
  </si>
  <si>
    <t>17121323 &amp; 17131799</t>
  </si>
  <si>
    <t>Tashi Tshering (Norbugang PS) Dampai Chogyal (Gashari PS)</t>
  </si>
  <si>
    <t>GAO</t>
  </si>
  <si>
    <t>`1</t>
  </si>
  <si>
    <t>Agriculture Extension Officer</t>
  </si>
  <si>
    <t>Livestock Extension Officer</t>
  </si>
  <si>
    <t>Tashi Tshering</t>
  </si>
  <si>
    <t>Principal Norbugang PS</t>
  </si>
  <si>
    <t>Dampai Chogyal</t>
  </si>
  <si>
    <t>Principal Gashari PS</t>
  </si>
  <si>
    <t>Sachanglo_Menchu, 
Ambashing_Gashare, 
Borangmo, 
Ningshingborang _Phudazashing), Dorjijadam_Norbugang
Rinchenthang_Tenzinma
Benjare
Tshelshingzor_Tingtingtsho
Menchu Goenpa
Ningshingborang_Rangthangwong
Zumphere_Takalaborang</t>
  </si>
  <si>
    <t>2011
2011
2013
2012
2015
2017
2017
2017
2017
2017
2018</t>
  </si>
  <si>
    <t>Sachanglo_Menchu- 6.9, 
Ambashing_Gashare-0.8, 
Borangmo- 5, 
Ningshingborang _Phudazashing-3 Dorjijadam_Norbugang-1.77
Rinchenthang_Tenzinma-10
Benjare-1.54
Tshelshingzor_Tingtingtsho-3
Menchu Goenpa-1.5
Ningshingborang_Rangthangwong-3
Zumphere_Takalaborang</t>
  </si>
  <si>
    <t>Tekalung - 0.6 
Tenzinma - 1.5</t>
  </si>
  <si>
    <t>1999
2000</t>
  </si>
  <si>
    <t xml:space="preserve">Tekalung 
Tenzinma </t>
  </si>
  <si>
    <t>Menchu-1
Satshalo-1</t>
  </si>
  <si>
    <t>2018
2018</t>
  </si>
  <si>
    <t>Menchu-2
Tenzinma-1
Norbugang-1</t>
  </si>
  <si>
    <t>2018
2018
2018</t>
  </si>
  <si>
    <t>2012-2018</t>
  </si>
  <si>
    <t>2015-2018</t>
  </si>
  <si>
    <t>Govt. supply</t>
  </si>
  <si>
    <t>Livestock Census and Production Data, 2018</t>
  </si>
  <si>
    <t>2018-2019</t>
  </si>
  <si>
    <t>Holstein breed</t>
  </si>
  <si>
    <t xml:space="preserve">Mithun cross </t>
  </si>
  <si>
    <t>Jatsa-Jatsam</t>
  </si>
  <si>
    <t>Yanku-Yangkum</t>
  </si>
  <si>
    <t>Nublang-Thrabum</t>
  </si>
  <si>
    <t>HHs connected till July, 2019</t>
  </si>
  <si>
    <t>HHs constructed till July, 2019</t>
  </si>
  <si>
    <t>Improved dairy cows</t>
  </si>
  <si>
    <t>DOCs for new Poultry farm</t>
  </si>
  <si>
    <t>Supplied for existing piggery farms</t>
  </si>
  <si>
    <t>Supplied for existing fish pond</t>
  </si>
  <si>
    <t>Fodder slips supplied for 10 acresfodder plantation.</t>
  </si>
  <si>
    <t>4 CF</t>
  </si>
  <si>
    <t>Private</t>
  </si>
  <si>
    <t>only CF</t>
  </si>
  <si>
    <t>CF</t>
  </si>
  <si>
    <t>No plantation on 2018</t>
  </si>
  <si>
    <t>All CF and NWFP Committee members are trained</t>
  </si>
  <si>
    <t>Respective surrounding village area as no concrete map is layed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</si>
</sst>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2" fillId="0" borderId="26" xfId="0" applyFont="1" applyBorder="1"/>
    <xf numFmtId="0" fontId="0" fillId="2" borderId="21" xfId="0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5" fillId="0" borderId="0" xfId="0" applyFont="1"/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23" xfId="0" applyFont="1" applyFill="1" applyBorder="1" applyAlignment="1">
      <alignment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12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15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3" borderId="22" xfId="0" applyFill="1" applyBorder="1" applyAlignment="1">
      <alignment vertical="center"/>
    </xf>
    <xf numFmtId="0" fontId="0" fillId="5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vertical="center" wrapText="1"/>
    </xf>
    <xf numFmtId="0" fontId="0" fillId="4" borderId="8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wrapText="1"/>
    </xf>
    <xf numFmtId="0" fontId="7" fillId="0" borderId="17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1" fillId="0" borderId="14" xfId="0" applyFont="1" applyBorder="1" applyAlignment="1">
      <alignment vertical="center"/>
    </xf>
    <xf numFmtId="0" fontId="0" fillId="0" borderId="0" xfId="0" applyAlignment="1">
      <alignment vertical="top" wrapText="1"/>
    </xf>
    <xf numFmtId="0" fontId="0" fillId="3" borderId="5" xfId="0" applyFill="1" applyBorder="1" applyAlignment="1">
      <alignment horizontal="center" vertical="top" wrapText="1"/>
    </xf>
    <xf numFmtId="0" fontId="0" fillId="0" borderId="15" xfId="0" applyBorder="1"/>
    <xf numFmtId="0" fontId="0" fillId="0" borderId="15" xfId="0" applyBorder="1" applyAlignment="1">
      <alignment vertical="top"/>
    </xf>
    <xf numFmtId="0" fontId="2" fillId="0" borderId="16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0" borderId="24" xfId="0" applyBorder="1" applyAlignment="1">
      <alignment vertical="top" wrapText="1"/>
    </xf>
    <xf numFmtId="0" fontId="0" fillId="3" borderId="1" xfId="0" applyFill="1" applyBorder="1" applyAlignment="1">
      <alignment horizontal="right" wrapText="1"/>
    </xf>
    <xf numFmtId="0" fontId="0" fillId="3" borderId="1" xfId="0" applyFill="1" applyBorder="1"/>
    <xf numFmtId="0" fontId="2" fillId="0" borderId="0" xfId="0" applyFont="1"/>
    <xf numFmtId="0" fontId="1" fillId="0" borderId="7" xfId="0" applyFont="1" applyBorder="1"/>
    <xf numFmtId="0" fontId="1" fillId="0" borderId="27" xfId="0" applyFont="1" applyBorder="1"/>
    <xf numFmtId="0" fontId="0" fillId="3" borderId="21" xfId="0" applyFill="1" applyBorder="1" applyAlignment="1">
      <alignment wrapText="1"/>
    </xf>
    <xf numFmtId="0" fontId="0" fillId="3" borderId="0" xfId="0" applyFill="1"/>
    <xf numFmtId="0" fontId="0" fillId="0" borderId="12" xfId="0" applyBorder="1"/>
    <xf numFmtId="0" fontId="0" fillId="0" borderId="15" xfId="0" applyBorder="1" applyAlignment="1">
      <alignment horizontal="right" indent="4"/>
    </xf>
    <xf numFmtId="1" fontId="1" fillId="0" borderId="17" xfId="0" applyNumberFormat="1" applyFont="1" applyBorder="1"/>
    <xf numFmtId="0" fontId="1" fillId="0" borderId="11" xfId="0" applyFont="1" applyBorder="1"/>
    <xf numFmtId="0" fontId="0" fillId="0" borderId="15" xfId="0" applyBorder="1" applyAlignment="1">
      <alignment horizontal="left" indent="2"/>
    </xf>
    <xf numFmtId="43" fontId="2" fillId="0" borderId="16" xfId="0" applyNumberFormat="1" applyFont="1" applyBorder="1"/>
    <xf numFmtId="43" fontId="8" fillId="0" borderId="1" xfId="1" applyFont="1" applyBorder="1" applyAlignment="1">
      <alignment horizontal="center"/>
    </xf>
    <xf numFmtId="0" fontId="0" fillId="0" borderId="25" xfId="0" applyBorder="1" applyAlignment="1">
      <alignment horizontal="left" indent="2"/>
    </xf>
    <xf numFmtId="0" fontId="2" fillId="0" borderId="27" xfId="0" applyFont="1" applyBorder="1"/>
    <xf numFmtId="0" fontId="9" fillId="0" borderId="1" xfId="0" applyFont="1" applyBorder="1" applyAlignment="1">
      <alignment horizontal="center"/>
    </xf>
    <xf numFmtId="0" fontId="0" fillId="0" borderId="9" xfId="0" applyBorder="1" applyAlignment="1">
      <alignment horizontal="left" indent="2"/>
    </xf>
    <xf numFmtId="0" fontId="0" fillId="0" borderId="12" xfId="0" applyBorder="1" applyAlignment="1">
      <alignment horizontal="left" indent="2"/>
    </xf>
    <xf numFmtId="0" fontId="0" fillId="0" borderId="6" xfId="0" applyBorder="1" applyAlignment="1">
      <alignment horizontal="left" indent="2"/>
    </xf>
    <xf numFmtId="0" fontId="2" fillId="0" borderId="7" xfId="0" applyFont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0" xfId="0" applyFill="1"/>
    <xf numFmtId="0" fontId="2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15" xfId="0" applyFont="1" applyBorder="1" applyAlignment="1">
      <alignment horizontal="left" vertical="center"/>
    </xf>
    <xf numFmtId="3" fontId="1" fillId="0" borderId="17" xfId="0" applyNumberFormat="1" applyFont="1" applyBorder="1"/>
    <xf numFmtId="0" fontId="5" fillId="0" borderId="15" xfId="0" applyFont="1" applyBorder="1"/>
    <xf numFmtId="0" fontId="0" fillId="3" borderId="8" xfId="0" applyFill="1" applyBorder="1" applyAlignment="1">
      <alignment wrapText="1"/>
    </xf>
    <xf numFmtId="3" fontId="1" fillId="0" borderId="11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28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4"/>
  <sheetViews>
    <sheetView topLeftCell="A34" workbookViewId="0">
      <selection activeCell="E47" sqref="E47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3.85546875" customWidth="1"/>
    <col min="5" max="5" width="24.85546875" customWidth="1"/>
  </cols>
  <sheetData>
    <row r="3" spans="1:5" ht="15" customHeight="1">
      <c r="B3" s="2" t="s">
        <v>283</v>
      </c>
      <c r="C3" s="3">
        <v>2019</v>
      </c>
      <c r="D3" s="4"/>
      <c r="E3" s="5"/>
    </row>
    <row r="4" spans="1:5" ht="15" customHeight="1">
      <c r="B4" s="6" t="s">
        <v>0</v>
      </c>
      <c r="C4" s="5" t="s">
        <v>368</v>
      </c>
      <c r="D4" s="7"/>
      <c r="E4" s="5"/>
    </row>
    <row r="5" spans="1:5" ht="15" customHeight="1">
      <c r="B5" s="8" t="s">
        <v>1</v>
      </c>
      <c r="C5" s="9" t="s">
        <v>350</v>
      </c>
      <c r="D5" s="10"/>
      <c r="E5" s="5"/>
    </row>
    <row r="6" spans="1:5" ht="15" customHeight="1"/>
    <row r="7" spans="1:5" ht="15" customHeight="1">
      <c r="B7" s="11" t="s">
        <v>2</v>
      </c>
    </row>
    <row r="8" spans="1:5" ht="15" customHeight="1">
      <c r="B8" s="12" t="s">
        <v>3</v>
      </c>
      <c r="C8" s="13" t="s">
        <v>4</v>
      </c>
      <c r="D8" s="14" t="s">
        <v>5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6</v>
      </c>
      <c r="C10" s="19" t="s">
        <v>369</v>
      </c>
      <c r="D10" s="20">
        <v>17681768</v>
      </c>
      <c r="E10" s="5"/>
    </row>
    <row r="11" spans="1:5" ht="15" customHeight="1">
      <c r="B11" s="18" t="s">
        <v>7</v>
      </c>
      <c r="C11" s="19" t="s">
        <v>370</v>
      </c>
      <c r="D11" s="20">
        <v>17509320</v>
      </c>
      <c r="E11" s="5"/>
    </row>
    <row r="12" spans="1:5" ht="15" customHeight="1">
      <c r="A12" t="s">
        <v>295</v>
      </c>
      <c r="B12" s="18" t="s">
        <v>310</v>
      </c>
      <c r="C12" s="19" t="s">
        <v>361</v>
      </c>
      <c r="D12" s="20">
        <v>17323492</v>
      </c>
      <c r="E12" s="5"/>
    </row>
    <row r="13" spans="1:5" ht="15" customHeight="1">
      <c r="B13" s="18" t="s">
        <v>309</v>
      </c>
      <c r="C13" s="19" t="s">
        <v>371</v>
      </c>
      <c r="D13" s="20">
        <v>17702619</v>
      </c>
      <c r="E13" s="5"/>
    </row>
    <row r="14" spans="1:5" ht="15" customHeight="1">
      <c r="B14" s="18" t="s">
        <v>8</v>
      </c>
      <c r="C14" s="19" t="s">
        <v>362</v>
      </c>
      <c r="D14" s="20">
        <v>17715411</v>
      </c>
      <c r="E14" s="5"/>
    </row>
    <row r="15" spans="1:5" ht="15" customHeight="1">
      <c r="B15" s="18" t="s">
        <v>229</v>
      </c>
      <c r="C15" s="19" t="s">
        <v>363</v>
      </c>
      <c r="D15" s="20">
        <v>17802926</v>
      </c>
      <c r="E15" s="5"/>
    </row>
    <row r="16" spans="1:5" ht="15" customHeight="1">
      <c r="B16" s="18" t="s">
        <v>9</v>
      </c>
      <c r="C16" s="19" t="s">
        <v>364</v>
      </c>
      <c r="D16" s="20">
        <v>17881031</v>
      </c>
      <c r="E16" s="5"/>
    </row>
    <row r="17" spans="2:5" ht="15" customHeight="1">
      <c r="B17" s="18" t="s">
        <v>9</v>
      </c>
      <c r="C17" s="19" t="s">
        <v>372</v>
      </c>
      <c r="D17" s="20">
        <v>77670854</v>
      </c>
      <c r="E17" s="5"/>
    </row>
    <row r="18" spans="2:5" ht="15" customHeight="1">
      <c r="B18" s="18" t="s">
        <v>9</v>
      </c>
      <c r="C18" s="19" t="s">
        <v>373</v>
      </c>
      <c r="D18" s="20">
        <v>17615347</v>
      </c>
      <c r="E18" s="5"/>
    </row>
    <row r="19" spans="2:5" ht="15" customHeight="1">
      <c r="B19" s="18" t="s">
        <v>9</v>
      </c>
      <c r="C19" s="19" t="s">
        <v>375</v>
      </c>
      <c r="D19" s="20">
        <v>17325268</v>
      </c>
      <c r="E19" s="5"/>
    </row>
    <row r="20" spans="2:5" ht="15" customHeight="1">
      <c r="B20" s="18" t="s">
        <v>9</v>
      </c>
      <c r="C20" s="19" t="s">
        <v>374</v>
      </c>
      <c r="D20" s="20">
        <v>77308177</v>
      </c>
      <c r="E20" s="5"/>
    </row>
    <row r="22" spans="2:5">
      <c r="B22" s="21" t="s">
        <v>221</v>
      </c>
    </row>
    <row r="23" spans="2:5">
      <c r="B23" s="12" t="s">
        <v>4</v>
      </c>
      <c r="C23" s="14" t="s">
        <v>5</v>
      </c>
    </row>
    <row r="24" spans="2:5" ht="15" customHeight="1">
      <c r="B24" s="19" t="s">
        <v>369</v>
      </c>
      <c r="C24" s="20">
        <v>17681768</v>
      </c>
      <c r="E24" s="5"/>
    </row>
    <row r="25" spans="2:5">
      <c r="B25" s="19" t="s">
        <v>362</v>
      </c>
      <c r="C25" s="20">
        <v>17715411</v>
      </c>
    </row>
    <row r="26" spans="2:5">
      <c r="B26" s="19" t="s">
        <v>364</v>
      </c>
      <c r="C26" s="20">
        <v>17881031</v>
      </c>
    </row>
    <row r="27" spans="2:5">
      <c r="B27" s="19" t="s">
        <v>372</v>
      </c>
      <c r="C27" s="20">
        <v>77670854</v>
      </c>
    </row>
    <row r="28" spans="2:5">
      <c r="B28" s="19" t="s">
        <v>373</v>
      </c>
      <c r="C28" s="20">
        <v>17615347</v>
      </c>
    </row>
    <row r="29" spans="2:5">
      <c r="B29" s="19" t="s">
        <v>375</v>
      </c>
      <c r="C29" s="20">
        <v>17325268</v>
      </c>
    </row>
    <row r="30" spans="2:5">
      <c r="B30" s="19" t="s">
        <v>374</v>
      </c>
      <c r="C30" s="20">
        <v>77308177</v>
      </c>
    </row>
    <row r="32" spans="2:5">
      <c r="B32" s="12" t="s">
        <v>222</v>
      </c>
      <c r="C32" s="14" t="s">
        <v>22</v>
      </c>
    </row>
    <row r="33" spans="2:4">
      <c r="B33" s="18" t="s">
        <v>225</v>
      </c>
      <c r="C33" s="20">
        <v>77242212</v>
      </c>
    </row>
    <row r="34" spans="2:4">
      <c r="B34" s="18" t="s">
        <v>226</v>
      </c>
      <c r="C34" s="20">
        <v>17943565</v>
      </c>
    </row>
    <row r="35" spans="2:4">
      <c r="B35" s="18" t="s">
        <v>227</v>
      </c>
      <c r="C35" s="20">
        <v>77443368</v>
      </c>
    </row>
    <row r="36" spans="2:4">
      <c r="B36" s="18" t="s">
        <v>223</v>
      </c>
      <c r="C36" s="20">
        <v>17697789</v>
      </c>
    </row>
    <row r="37" spans="2:4">
      <c r="B37" s="18" t="s">
        <v>224</v>
      </c>
      <c r="C37" s="126" t="s">
        <v>377</v>
      </c>
    </row>
    <row r="38" spans="2:4">
      <c r="B38" s="29" t="s">
        <v>125</v>
      </c>
      <c r="C38" s="30"/>
    </row>
    <row r="40" spans="2:4">
      <c r="B40" s="12" t="s">
        <v>228</v>
      </c>
      <c r="C40" s="14" t="s">
        <v>4</v>
      </c>
      <c r="D40" s="14" t="s">
        <v>5</v>
      </c>
    </row>
    <row r="41" spans="2:4">
      <c r="B41" s="18" t="s">
        <v>225</v>
      </c>
      <c r="C41" s="20" t="s">
        <v>365</v>
      </c>
      <c r="D41" s="20"/>
    </row>
    <row r="42" spans="2:4">
      <c r="B42" s="18" t="s">
        <v>226</v>
      </c>
      <c r="C42" s="20" t="s">
        <v>366</v>
      </c>
      <c r="D42" s="20"/>
    </row>
    <row r="43" spans="2:4">
      <c r="B43" s="18" t="s">
        <v>227</v>
      </c>
      <c r="C43" s="20" t="s">
        <v>376</v>
      </c>
      <c r="D43" s="20"/>
    </row>
    <row r="44" spans="2:4">
      <c r="B44" s="18" t="s">
        <v>223</v>
      </c>
      <c r="C44" s="20" t="s">
        <v>367</v>
      </c>
      <c r="D44" s="20"/>
    </row>
    <row r="45" spans="2:4" ht="45">
      <c r="B45" s="29" t="s">
        <v>224</v>
      </c>
      <c r="C45" s="127" t="s">
        <v>378</v>
      </c>
      <c r="D45" s="30"/>
    </row>
    <row r="49" spans="2:5">
      <c r="B49" s="129"/>
      <c r="C49" s="129" t="s">
        <v>4</v>
      </c>
      <c r="D49" s="129" t="s">
        <v>10</v>
      </c>
      <c r="E49" s="5"/>
    </row>
    <row r="50" spans="2:5">
      <c r="B50" s="177" t="s">
        <v>11</v>
      </c>
      <c r="C50" s="129" t="s">
        <v>370</v>
      </c>
      <c r="D50" s="129" t="s">
        <v>379</v>
      </c>
      <c r="E50" s="5"/>
    </row>
    <row r="51" spans="2:5">
      <c r="B51" s="177"/>
      <c r="C51" s="129" t="s">
        <v>365</v>
      </c>
      <c r="D51" s="129" t="s">
        <v>381</v>
      </c>
    </row>
    <row r="52" spans="2:5">
      <c r="B52" s="177"/>
      <c r="C52" s="129" t="s">
        <v>366</v>
      </c>
      <c r="D52" s="129" t="s">
        <v>382</v>
      </c>
    </row>
    <row r="53" spans="2:5">
      <c r="B53" s="177"/>
      <c r="C53" s="129" t="s">
        <v>383</v>
      </c>
      <c r="D53" s="129" t="s">
        <v>384</v>
      </c>
    </row>
    <row r="54" spans="2:5">
      <c r="B54" s="177"/>
      <c r="C54" s="129" t="s">
        <v>385</v>
      </c>
      <c r="D54" s="129" t="s">
        <v>386</v>
      </c>
    </row>
  </sheetData>
  <mergeCells count="1">
    <mergeCell ref="B50:B5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12"/>
  <sheetViews>
    <sheetView tabSelected="1" workbookViewId="0">
      <pane ySplit="2" topLeftCell="A93" activePane="bottomLeft" state="frozen"/>
      <selection pane="bottomLeft" activeCell="B104" sqref="B104"/>
    </sheetView>
  </sheetViews>
  <sheetFormatPr defaultColWidth="9.140625" defaultRowHeight="15"/>
  <cols>
    <col min="1" max="1" width="9.140625" style="58"/>
    <col min="2" max="2" width="52.42578125" style="58" customWidth="1"/>
    <col min="3" max="3" width="8" style="58" customWidth="1"/>
    <col min="4" max="4" width="11.7109375" style="53" customWidth="1"/>
    <col min="5" max="5" width="6.5703125" style="58" customWidth="1"/>
    <col min="6" max="6" width="19.42578125" style="58" bestFit="1" customWidth="1"/>
    <col min="7" max="7" width="23" style="53" customWidth="1"/>
    <col min="8" max="8" width="9.140625" style="53"/>
    <col min="9" max="9" width="15.7109375" style="58" customWidth="1"/>
    <col min="10" max="10" width="10.85546875" style="58" bestFit="1" customWidth="1"/>
    <col min="11" max="16384" width="9.140625" style="58"/>
  </cols>
  <sheetData>
    <row r="2" spans="2:8">
      <c r="B2" s="62" t="s">
        <v>12</v>
      </c>
      <c r="C2" s="62" t="s">
        <v>13</v>
      </c>
      <c r="D2" s="51" t="s">
        <v>14</v>
      </c>
      <c r="E2" s="51"/>
      <c r="F2" s="63" t="s">
        <v>15</v>
      </c>
      <c r="G2" s="64" t="s">
        <v>16</v>
      </c>
      <c r="H2" s="64" t="s">
        <v>253</v>
      </c>
    </row>
    <row r="3" spans="2:8">
      <c r="B3" s="62" t="s">
        <v>17</v>
      </c>
      <c r="C3" s="62"/>
      <c r="D3" s="51"/>
      <c r="E3" s="51"/>
      <c r="F3" s="65"/>
      <c r="G3" s="66"/>
    </row>
    <row r="4" spans="2:8">
      <c r="B4" s="54" t="s">
        <v>20</v>
      </c>
      <c r="C4" s="67"/>
      <c r="D4" s="68"/>
      <c r="E4" s="69"/>
      <c r="F4" s="195" t="s">
        <v>18</v>
      </c>
      <c r="G4" s="201"/>
      <c r="H4" s="195"/>
    </row>
    <row r="5" spans="2:8">
      <c r="B5" s="70" t="s">
        <v>21</v>
      </c>
      <c r="C5" s="71" t="s">
        <v>22</v>
      </c>
      <c r="D5" s="72">
        <v>3989</v>
      </c>
      <c r="E5" s="69"/>
      <c r="F5" s="196"/>
      <c r="G5" s="202"/>
      <c r="H5" s="196"/>
    </row>
    <row r="6" spans="2:8">
      <c r="B6" s="70" t="s">
        <v>23</v>
      </c>
      <c r="C6" s="71" t="s">
        <v>22</v>
      </c>
      <c r="D6" s="72">
        <v>2214</v>
      </c>
      <c r="E6" s="69"/>
      <c r="F6" s="196"/>
      <c r="G6" s="202"/>
      <c r="H6" s="196"/>
    </row>
    <row r="7" spans="2:8">
      <c r="B7" s="56" t="s">
        <v>24</v>
      </c>
      <c r="C7" s="71"/>
      <c r="D7" s="72"/>
      <c r="E7" s="69"/>
      <c r="F7" s="196"/>
      <c r="G7" s="202"/>
      <c r="H7" s="196"/>
    </row>
    <row r="8" spans="2:8">
      <c r="B8" s="70" t="s">
        <v>25</v>
      </c>
      <c r="C8" s="71" t="s">
        <v>22</v>
      </c>
      <c r="D8" s="72">
        <v>1775</v>
      </c>
      <c r="E8" s="69"/>
      <c r="F8" s="196"/>
      <c r="G8" s="202"/>
      <c r="H8" s="196"/>
    </row>
    <row r="9" spans="2:8">
      <c r="B9" s="70" t="s">
        <v>26</v>
      </c>
      <c r="C9" s="71" t="s">
        <v>22</v>
      </c>
      <c r="D9" s="72">
        <v>3929</v>
      </c>
      <c r="E9" s="69"/>
      <c r="F9" s="196"/>
      <c r="G9" s="202"/>
      <c r="H9" s="196"/>
    </row>
    <row r="10" spans="2:8">
      <c r="B10" s="70" t="s">
        <v>232</v>
      </c>
      <c r="C10" s="71" t="s">
        <v>22</v>
      </c>
      <c r="D10" s="72">
        <v>94</v>
      </c>
      <c r="E10" s="69"/>
      <c r="F10" s="196"/>
      <c r="G10" s="202"/>
      <c r="H10" s="196"/>
    </row>
    <row r="11" spans="2:8">
      <c r="B11" s="119" t="s">
        <v>230</v>
      </c>
      <c r="C11" s="71"/>
      <c r="D11" s="72"/>
      <c r="E11" s="69"/>
      <c r="F11" s="196"/>
      <c r="G11" s="202"/>
      <c r="H11" s="196"/>
    </row>
    <row r="12" spans="2:8">
      <c r="B12" s="70" t="s">
        <v>233</v>
      </c>
      <c r="C12" s="71" t="s">
        <v>22</v>
      </c>
      <c r="D12" s="72">
        <v>578</v>
      </c>
      <c r="E12" s="69"/>
      <c r="F12" s="196"/>
      <c r="G12" s="202"/>
      <c r="H12" s="196"/>
    </row>
    <row r="13" spans="2:8">
      <c r="B13" s="70" t="s">
        <v>234</v>
      </c>
      <c r="C13" s="71" t="s">
        <v>22</v>
      </c>
      <c r="D13" s="72">
        <v>210</v>
      </c>
      <c r="E13" s="69"/>
      <c r="F13" s="196"/>
      <c r="G13" s="202"/>
      <c r="H13" s="196"/>
    </row>
    <row r="14" spans="2:8">
      <c r="B14" s="56" t="s">
        <v>231</v>
      </c>
      <c r="C14" s="71"/>
      <c r="D14" s="72"/>
      <c r="E14" s="69"/>
      <c r="F14" s="196"/>
      <c r="G14" s="202"/>
      <c r="H14" s="196"/>
    </row>
    <row r="15" spans="2:8">
      <c r="B15" s="70" t="s">
        <v>235</v>
      </c>
      <c r="C15" s="71" t="s">
        <v>22</v>
      </c>
      <c r="D15" s="72">
        <v>368</v>
      </c>
      <c r="E15" s="69"/>
      <c r="F15" s="196"/>
      <c r="G15" s="202"/>
      <c r="H15" s="196"/>
    </row>
    <row r="16" spans="2:8">
      <c r="B16" s="70" t="s">
        <v>236</v>
      </c>
      <c r="C16" s="71" t="s">
        <v>22</v>
      </c>
      <c r="D16" s="72">
        <v>1145</v>
      </c>
      <c r="E16" s="69"/>
      <c r="F16" s="196"/>
      <c r="G16" s="202"/>
      <c r="H16" s="196"/>
    </row>
    <row r="17" spans="2:9">
      <c r="B17" s="73" t="s">
        <v>237</v>
      </c>
      <c r="C17" s="74" t="s">
        <v>22</v>
      </c>
      <c r="D17" s="75">
        <v>22</v>
      </c>
      <c r="E17" s="69"/>
      <c r="F17" s="197"/>
      <c r="G17" s="203"/>
      <c r="H17" s="197"/>
    </row>
    <row r="18" spans="2:9">
      <c r="B18" s="76"/>
      <c r="C18" s="77"/>
      <c r="D18" s="52"/>
      <c r="E18" s="69"/>
    </row>
    <row r="20" spans="2:9">
      <c r="B20" s="78" t="s">
        <v>28</v>
      </c>
      <c r="C20" s="67" t="s">
        <v>22</v>
      </c>
      <c r="D20" s="68">
        <v>0</v>
      </c>
      <c r="F20" s="198" t="s">
        <v>18</v>
      </c>
      <c r="G20" s="201"/>
      <c r="H20" s="198"/>
      <c r="I20" s="55"/>
    </row>
    <row r="21" spans="2:9">
      <c r="B21" s="79" t="s">
        <v>238</v>
      </c>
      <c r="C21" s="71" t="s">
        <v>22</v>
      </c>
      <c r="D21" s="72">
        <v>1459</v>
      </c>
      <c r="F21" s="199"/>
      <c r="G21" s="202"/>
      <c r="H21" s="199"/>
    </row>
    <row r="22" spans="2:9">
      <c r="B22" s="70" t="s">
        <v>239</v>
      </c>
      <c r="C22" s="71" t="s">
        <v>22</v>
      </c>
      <c r="D22" s="72"/>
      <c r="F22" s="199"/>
      <c r="G22" s="202"/>
      <c r="H22" s="199"/>
    </row>
    <row r="23" spans="2:9">
      <c r="B23" s="70" t="s">
        <v>240</v>
      </c>
      <c r="C23" s="71" t="s">
        <v>22</v>
      </c>
      <c r="D23" s="72"/>
      <c r="F23" s="199"/>
      <c r="G23" s="202"/>
      <c r="H23" s="199"/>
    </row>
    <row r="24" spans="2:9">
      <c r="B24" s="80" t="s">
        <v>241</v>
      </c>
      <c r="C24" s="71" t="s">
        <v>46</v>
      </c>
      <c r="D24" s="72">
        <v>804</v>
      </c>
      <c r="F24" s="199"/>
      <c r="G24" s="202"/>
      <c r="H24" s="199"/>
    </row>
    <row r="25" spans="2:9">
      <c r="B25" s="79" t="s">
        <v>29</v>
      </c>
      <c r="C25" s="71" t="s">
        <v>22</v>
      </c>
      <c r="D25" s="72">
        <v>11</v>
      </c>
      <c r="F25" s="199"/>
      <c r="G25" s="203"/>
      <c r="H25" s="199"/>
    </row>
    <row r="26" spans="2:9">
      <c r="B26" s="79" t="s">
        <v>284</v>
      </c>
      <c r="C26" s="71" t="s">
        <v>46</v>
      </c>
      <c r="D26" s="81"/>
      <c r="F26" s="199"/>
      <c r="G26" s="50"/>
      <c r="H26" s="199"/>
    </row>
    <row r="27" spans="2:9">
      <c r="B27" s="70" t="s">
        <v>18</v>
      </c>
      <c r="C27" s="71" t="s">
        <v>46</v>
      </c>
      <c r="D27" s="128">
        <v>3</v>
      </c>
      <c r="F27" s="199"/>
      <c r="G27" s="50"/>
      <c r="H27" s="199"/>
    </row>
    <row r="28" spans="2:9">
      <c r="B28" s="70" t="s">
        <v>311</v>
      </c>
      <c r="C28" s="71" t="s">
        <v>46</v>
      </c>
      <c r="D28" s="82"/>
      <c r="F28" s="199"/>
      <c r="G28" s="50"/>
      <c r="H28" s="199"/>
    </row>
    <row r="29" spans="2:9">
      <c r="B29" s="70" t="s">
        <v>312</v>
      </c>
      <c r="C29" s="71" t="s">
        <v>46</v>
      </c>
      <c r="D29" s="82"/>
      <c r="F29" s="199"/>
      <c r="G29" s="50"/>
      <c r="H29" s="199"/>
    </row>
    <row r="30" spans="2:9">
      <c r="B30" s="70" t="s">
        <v>313</v>
      </c>
      <c r="C30" s="71" t="s">
        <v>46</v>
      </c>
      <c r="D30" s="82"/>
      <c r="F30" s="199"/>
      <c r="G30" s="50"/>
      <c r="H30" s="199"/>
    </row>
    <row r="31" spans="2:9">
      <c r="B31" s="70" t="s">
        <v>311</v>
      </c>
      <c r="C31" s="71" t="s">
        <v>46</v>
      </c>
      <c r="D31" s="82"/>
      <c r="F31" s="199"/>
      <c r="G31" s="50"/>
      <c r="H31" s="199"/>
    </row>
    <row r="32" spans="2:9">
      <c r="B32" s="73" t="s">
        <v>312</v>
      </c>
      <c r="C32" s="74" t="s">
        <v>22</v>
      </c>
      <c r="D32" s="75"/>
      <c r="F32" s="200"/>
      <c r="G32" s="61" t="s">
        <v>19</v>
      </c>
      <c r="H32" s="200"/>
    </row>
    <row r="34" spans="2:8">
      <c r="B34" s="62" t="s">
        <v>242</v>
      </c>
      <c r="C34" s="62"/>
      <c r="D34" s="51"/>
      <c r="E34" s="83"/>
    </row>
    <row r="35" spans="2:8">
      <c r="B35" s="78" t="s">
        <v>27</v>
      </c>
      <c r="C35" s="67"/>
      <c r="D35" s="68"/>
      <c r="F35" s="195" t="s">
        <v>44</v>
      </c>
      <c r="G35" s="204"/>
      <c r="H35" s="195"/>
    </row>
    <row r="36" spans="2:8">
      <c r="B36" s="70" t="s">
        <v>226</v>
      </c>
      <c r="C36" s="71" t="s">
        <v>46</v>
      </c>
      <c r="D36" s="72">
        <v>9</v>
      </c>
      <c r="F36" s="196"/>
      <c r="G36" s="205"/>
      <c r="H36" s="196"/>
    </row>
    <row r="37" spans="2:8">
      <c r="B37" s="70" t="s">
        <v>225</v>
      </c>
      <c r="C37" s="71" t="s">
        <v>46</v>
      </c>
      <c r="D37" s="72">
        <v>0</v>
      </c>
      <c r="F37" s="196"/>
      <c r="G37" s="205"/>
      <c r="H37" s="196"/>
    </row>
    <row r="38" spans="2:8">
      <c r="B38" s="70" t="s">
        <v>227</v>
      </c>
      <c r="C38" s="71" t="s">
        <v>46</v>
      </c>
      <c r="D38" s="72">
        <v>0</v>
      </c>
      <c r="F38" s="196"/>
      <c r="G38" s="205"/>
      <c r="H38" s="196"/>
    </row>
    <row r="39" spans="2:8">
      <c r="B39" s="79" t="s">
        <v>243</v>
      </c>
      <c r="C39" s="71" t="s">
        <v>46</v>
      </c>
      <c r="D39" s="72">
        <v>0</v>
      </c>
      <c r="F39" s="196"/>
      <c r="G39" s="205"/>
      <c r="H39" s="196"/>
    </row>
    <row r="40" spans="2:8">
      <c r="B40" s="79" t="s">
        <v>244</v>
      </c>
      <c r="C40" s="71" t="s">
        <v>46</v>
      </c>
      <c r="D40" s="72">
        <v>2</v>
      </c>
      <c r="F40" s="196"/>
      <c r="G40" s="205"/>
      <c r="H40" s="196"/>
    </row>
    <row r="41" spans="2:8">
      <c r="B41" s="84" t="s">
        <v>245</v>
      </c>
      <c r="C41" s="74" t="s">
        <v>22</v>
      </c>
      <c r="D41" s="75" t="s">
        <v>360</v>
      </c>
      <c r="F41" s="197"/>
      <c r="G41" s="206"/>
      <c r="H41" s="197"/>
    </row>
    <row r="43" spans="2:8">
      <c r="B43" s="62" t="s">
        <v>317</v>
      </c>
    </row>
    <row r="44" spans="2:8">
      <c r="B44" s="186" t="s">
        <v>318</v>
      </c>
      <c r="C44" s="188" t="s">
        <v>46</v>
      </c>
      <c r="D44" s="190">
        <v>2</v>
      </c>
      <c r="F44" s="195" t="s">
        <v>44</v>
      </c>
      <c r="G44" s="86" t="s">
        <v>342</v>
      </c>
      <c r="H44" s="61">
        <v>2011</v>
      </c>
    </row>
    <row r="45" spans="2:8">
      <c r="B45" s="179"/>
      <c r="C45" s="181"/>
      <c r="D45" s="183"/>
      <c r="F45" s="196"/>
      <c r="G45" s="86" t="s">
        <v>349</v>
      </c>
      <c r="H45" s="49">
        <v>2013</v>
      </c>
    </row>
    <row r="46" spans="2:8">
      <c r="B46" s="187"/>
      <c r="C46" s="189"/>
      <c r="D46" s="191"/>
      <c r="F46" s="196"/>
      <c r="G46" s="86" t="s">
        <v>350</v>
      </c>
      <c r="H46" s="49">
        <v>2015</v>
      </c>
    </row>
    <row r="47" spans="2:8">
      <c r="B47" s="178" t="s">
        <v>319</v>
      </c>
      <c r="C47" s="180" t="s">
        <v>46</v>
      </c>
      <c r="D47" s="182">
        <v>1</v>
      </c>
      <c r="F47" s="196"/>
      <c r="G47" s="86" t="s">
        <v>344</v>
      </c>
      <c r="H47" s="195">
        <v>2014</v>
      </c>
    </row>
    <row r="48" spans="2:8">
      <c r="B48" s="187"/>
      <c r="C48" s="189"/>
      <c r="D48" s="191"/>
      <c r="F48" s="196"/>
      <c r="G48" s="86" t="s">
        <v>343</v>
      </c>
      <c r="H48" s="197"/>
    </row>
    <row r="49" spans="2:8">
      <c r="B49" s="56" t="s">
        <v>320</v>
      </c>
      <c r="C49" s="71" t="s">
        <v>46</v>
      </c>
      <c r="D49" s="82">
        <v>0</v>
      </c>
      <c r="F49" s="196"/>
      <c r="G49" s="86" t="s">
        <v>345</v>
      </c>
      <c r="H49" s="61">
        <v>2014</v>
      </c>
    </row>
    <row r="50" spans="2:8">
      <c r="B50" s="56" t="s">
        <v>321</v>
      </c>
      <c r="C50" s="71" t="s">
        <v>46</v>
      </c>
      <c r="D50" s="82" t="s">
        <v>380</v>
      </c>
      <c r="F50" s="196"/>
      <c r="G50" s="86"/>
      <c r="H50" s="61"/>
    </row>
    <row r="51" spans="2:8">
      <c r="B51" s="178" t="s">
        <v>323</v>
      </c>
      <c r="C51" s="180" t="s">
        <v>46</v>
      </c>
      <c r="D51" s="182">
        <v>6</v>
      </c>
      <c r="F51" s="196"/>
      <c r="G51" s="86" t="s">
        <v>342</v>
      </c>
      <c r="H51" s="61">
        <v>2012</v>
      </c>
    </row>
    <row r="52" spans="2:8">
      <c r="B52" s="179"/>
      <c r="C52" s="181"/>
      <c r="D52" s="183"/>
      <c r="F52" s="196"/>
      <c r="G52" s="86" t="s">
        <v>351</v>
      </c>
      <c r="H52" s="61">
        <v>2011</v>
      </c>
    </row>
    <row r="53" spans="2:8">
      <c r="B53" s="187"/>
      <c r="C53" s="189"/>
      <c r="D53" s="191"/>
      <c r="F53" s="196"/>
      <c r="G53" s="86" t="s">
        <v>352</v>
      </c>
      <c r="H53" s="61">
        <v>2011</v>
      </c>
    </row>
    <row r="54" spans="2:8" ht="30">
      <c r="B54" s="184" t="s">
        <v>324</v>
      </c>
      <c r="C54" s="180" t="s">
        <v>46</v>
      </c>
      <c r="D54" s="182">
        <v>7</v>
      </c>
      <c r="F54" s="196"/>
      <c r="G54" s="116" t="s">
        <v>353</v>
      </c>
      <c r="H54" s="61">
        <v>2010</v>
      </c>
    </row>
    <row r="55" spans="2:8">
      <c r="B55" s="185"/>
      <c r="C55" s="181"/>
      <c r="D55" s="183"/>
      <c r="F55" s="196"/>
      <c r="G55" s="86" t="s">
        <v>354</v>
      </c>
      <c r="H55" s="61">
        <v>2012</v>
      </c>
    </row>
    <row r="56" spans="2:8" ht="30">
      <c r="B56" s="185"/>
      <c r="C56" s="181"/>
      <c r="D56" s="183"/>
      <c r="F56" s="196"/>
      <c r="G56" s="116" t="s">
        <v>355</v>
      </c>
      <c r="H56" s="61">
        <v>2013</v>
      </c>
    </row>
    <row r="57" spans="2:8" ht="30">
      <c r="B57" s="185"/>
      <c r="C57" s="181"/>
      <c r="D57" s="183"/>
      <c r="F57" s="196"/>
      <c r="G57" s="116" t="s">
        <v>356</v>
      </c>
      <c r="H57" s="61">
        <v>2008</v>
      </c>
    </row>
    <row r="58" spans="2:8" ht="30">
      <c r="B58" s="185"/>
      <c r="C58" s="181"/>
      <c r="D58" s="183"/>
      <c r="F58" s="196"/>
      <c r="G58" s="116" t="s">
        <v>357</v>
      </c>
      <c r="H58" s="61">
        <v>2008</v>
      </c>
    </row>
    <row r="59" spans="2:8" ht="30">
      <c r="B59" s="185"/>
      <c r="C59" s="181"/>
      <c r="D59" s="183"/>
      <c r="F59" s="196"/>
      <c r="G59" s="116" t="s">
        <v>358</v>
      </c>
      <c r="H59" s="61">
        <v>2008</v>
      </c>
    </row>
    <row r="60" spans="2:8" ht="30">
      <c r="B60" s="185"/>
      <c r="C60" s="181"/>
      <c r="D60" s="183"/>
      <c r="F60" s="196"/>
      <c r="G60" s="116" t="s">
        <v>359</v>
      </c>
      <c r="H60" s="61">
        <v>2015</v>
      </c>
    </row>
    <row r="61" spans="2:8">
      <c r="B61" s="87" t="s">
        <v>322</v>
      </c>
      <c r="C61" s="88" t="s">
        <v>46</v>
      </c>
      <c r="D61" s="89"/>
      <c r="F61" s="197"/>
      <c r="G61" s="86"/>
      <c r="H61" s="61"/>
    </row>
    <row r="63" spans="2:8">
      <c r="B63" s="54" t="s">
        <v>325</v>
      </c>
      <c r="C63" s="67" t="s">
        <v>46</v>
      </c>
      <c r="D63" s="85">
        <v>0</v>
      </c>
      <c r="F63" s="195" t="s">
        <v>44</v>
      </c>
      <c r="G63" s="90"/>
      <c r="H63" s="61"/>
    </row>
    <row r="64" spans="2:8">
      <c r="B64" s="56" t="s">
        <v>326</v>
      </c>
      <c r="C64" s="71" t="s">
        <v>46</v>
      </c>
      <c r="D64" s="82">
        <v>0</v>
      </c>
      <c r="F64" s="196"/>
      <c r="G64" s="90"/>
      <c r="H64" s="61"/>
    </row>
    <row r="65" spans="2:10">
      <c r="B65" s="178" t="s">
        <v>327</v>
      </c>
      <c r="C65" s="180" t="s">
        <v>46</v>
      </c>
      <c r="D65" s="182">
        <v>2</v>
      </c>
      <c r="F65" s="196"/>
      <c r="G65" s="114" t="s">
        <v>346</v>
      </c>
      <c r="H65" s="61">
        <v>2014</v>
      </c>
    </row>
    <row r="66" spans="2:10">
      <c r="B66" s="179"/>
      <c r="C66" s="181"/>
      <c r="D66" s="183"/>
      <c r="F66" s="196"/>
      <c r="G66" s="114" t="s">
        <v>347</v>
      </c>
      <c r="H66" s="61">
        <v>2014</v>
      </c>
    </row>
    <row r="67" spans="2:10">
      <c r="B67" s="91" t="s">
        <v>328</v>
      </c>
      <c r="C67" s="74" t="s">
        <v>46</v>
      </c>
      <c r="D67" s="92">
        <v>2</v>
      </c>
      <c r="F67" s="197"/>
      <c r="G67" s="115" t="s">
        <v>348</v>
      </c>
      <c r="H67" s="61">
        <v>2012</v>
      </c>
    </row>
    <row r="68" spans="2:10">
      <c r="B68" s="93"/>
      <c r="C68" s="77"/>
      <c r="D68" s="94"/>
      <c r="F68" s="46"/>
      <c r="G68" s="95"/>
      <c r="H68" s="46"/>
    </row>
    <row r="69" spans="2:10">
      <c r="B69" s="96" t="s">
        <v>223</v>
      </c>
    </row>
    <row r="70" spans="2:10">
      <c r="B70" s="97" t="s">
        <v>329</v>
      </c>
      <c r="C70" s="98" t="s">
        <v>46</v>
      </c>
      <c r="D70" s="99"/>
      <c r="F70" s="100" t="s">
        <v>330</v>
      </c>
      <c r="G70" s="101"/>
      <c r="H70" s="102"/>
    </row>
    <row r="71" spans="2:10">
      <c r="B71" s="96"/>
    </row>
    <row r="72" spans="2:10" ht="15.75">
      <c r="B72" s="103" t="s">
        <v>30</v>
      </c>
      <c r="J72" s="45"/>
    </row>
    <row r="73" spans="2:10">
      <c r="B73" s="78" t="s">
        <v>314</v>
      </c>
      <c r="C73" s="67" t="s">
        <v>22</v>
      </c>
      <c r="D73" s="68">
        <v>17</v>
      </c>
      <c r="F73" s="198" t="s">
        <v>18</v>
      </c>
      <c r="G73" s="198" t="s">
        <v>19</v>
      </c>
      <c r="H73" s="198"/>
    </row>
    <row r="74" spans="2:10">
      <c r="B74" s="79" t="s">
        <v>31</v>
      </c>
      <c r="C74" s="71" t="s">
        <v>22</v>
      </c>
      <c r="D74" s="72"/>
      <c r="F74" s="199"/>
      <c r="G74" s="199"/>
      <c r="H74" s="199"/>
    </row>
    <row r="75" spans="2:10">
      <c r="B75" s="70" t="s">
        <v>32</v>
      </c>
      <c r="C75" s="71" t="s">
        <v>22</v>
      </c>
      <c r="D75" s="72">
        <v>137</v>
      </c>
      <c r="F75" s="199"/>
      <c r="G75" s="199"/>
      <c r="H75" s="199"/>
    </row>
    <row r="76" spans="2:10">
      <c r="B76" s="70" t="s">
        <v>33</v>
      </c>
      <c r="C76" s="71" t="s">
        <v>22</v>
      </c>
      <c r="D76" s="72">
        <v>2</v>
      </c>
      <c r="F76" s="199"/>
      <c r="G76" s="199"/>
      <c r="H76" s="199"/>
    </row>
    <row r="77" spans="2:10">
      <c r="B77" s="70" t="s">
        <v>34</v>
      </c>
      <c r="C77" s="71" t="s">
        <v>22</v>
      </c>
      <c r="D77" s="72">
        <v>9</v>
      </c>
      <c r="F77" s="199"/>
      <c r="G77" s="199"/>
      <c r="H77" s="199"/>
    </row>
    <row r="78" spans="2:10">
      <c r="B78" s="79" t="s">
        <v>35</v>
      </c>
      <c r="C78" s="71" t="s">
        <v>22</v>
      </c>
      <c r="D78" s="72"/>
      <c r="F78" s="199"/>
      <c r="G78" s="199"/>
      <c r="H78" s="199"/>
    </row>
    <row r="79" spans="2:10">
      <c r="B79" s="70" t="s">
        <v>32</v>
      </c>
      <c r="C79" s="71" t="s">
        <v>22</v>
      </c>
      <c r="D79" s="72">
        <v>5</v>
      </c>
      <c r="F79" s="199"/>
      <c r="G79" s="199"/>
      <c r="H79" s="199"/>
    </row>
    <row r="80" spans="2:10">
      <c r="B80" s="70" t="s">
        <v>33</v>
      </c>
      <c r="C80" s="71" t="s">
        <v>22</v>
      </c>
      <c r="D80" s="72">
        <v>3</v>
      </c>
      <c r="F80" s="199"/>
      <c r="G80" s="199"/>
      <c r="H80" s="199"/>
    </row>
    <row r="81" spans="2:8">
      <c r="B81" s="70" t="s">
        <v>34</v>
      </c>
      <c r="C81" s="71" t="s">
        <v>22</v>
      </c>
      <c r="D81" s="72">
        <v>2</v>
      </c>
      <c r="F81" s="199"/>
      <c r="G81" s="199"/>
      <c r="H81" s="199"/>
    </row>
    <row r="82" spans="2:8">
      <c r="B82" s="79" t="s">
        <v>36</v>
      </c>
      <c r="C82" s="71" t="s">
        <v>22</v>
      </c>
      <c r="D82" s="72">
        <v>13</v>
      </c>
      <c r="F82" s="199"/>
      <c r="G82" s="199"/>
      <c r="H82" s="199"/>
    </row>
    <row r="83" spans="2:8">
      <c r="B83" s="79" t="s">
        <v>37</v>
      </c>
      <c r="C83" s="71" t="s">
        <v>22</v>
      </c>
      <c r="D83" s="72">
        <v>50</v>
      </c>
      <c r="F83" s="199"/>
      <c r="G83" s="199"/>
      <c r="H83" s="199"/>
    </row>
    <row r="84" spans="2:8">
      <c r="B84" s="84" t="s">
        <v>38</v>
      </c>
      <c r="C84" s="74" t="s">
        <v>22</v>
      </c>
      <c r="D84" s="75">
        <v>17</v>
      </c>
      <c r="F84" s="200"/>
      <c r="G84" s="200"/>
      <c r="H84" s="200"/>
    </row>
    <row r="86" spans="2:8">
      <c r="B86" s="62" t="s">
        <v>39</v>
      </c>
    </row>
    <row r="87" spans="2:8">
      <c r="B87" s="78" t="s">
        <v>40</v>
      </c>
      <c r="C87" s="67" t="s">
        <v>22</v>
      </c>
      <c r="D87" s="68">
        <v>10</v>
      </c>
      <c r="F87" s="192" t="s">
        <v>18</v>
      </c>
      <c r="G87" s="195"/>
      <c r="H87" s="192"/>
    </row>
    <row r="88" spans="2:8">
      <c r="B88" s="79" t="s">
        <v>246</v>
      </c>
      <c r="C88" s="71" t="s">
        <v>22</v>
      </c>
      <c r="D88" s="72"/>
      <c r="F88" s="193"/>
      <c r="G88" s="196"/>
      <c r="H88" s="193"/>
    </row>
    <row r="89" spans="2:8">
      <c r="B89" s="79" t="s">
        <v>247</v>
      </c>
      <c r="C89" s="71" t="s">
        <v>22</v>
      </c>
      <c r="D89" s="72">
        <f>16+9+15+78</f>
        <v>118</v>
      </c>
      <c r="F89" s="193"/>
      <c r="G89" s="196"/>
      <c r="H89" s="193"/>
    </row>
    <row r="90" spans="2:8" ht="15.75" customHeight="1">
      <c r="B90" s="104" t="s">
        <v>248</v>
      </c>
      <c r="C90" s="88" t="s">
        <v>22</v>
      </c>
      <c r="D90" s="105"/>
      <c r="F90" s="193"/>
      <c r="G90" s="196"/>
      <c r="H90" s="193"/>
    </row>
    <row r="91" spans="2:8" ht="15.75" customHeight="1">
      <c r="B91" s="106"/>
      <c r="C91" s="77"/>
      <c r="D91" s="52"/>
      <c r="F91" s="193"/>
      <c r="G91" s="196"/>
      <c r="H91" s="193"/>
    </row>
    <row r="92" spans="2:8" ht="15.75" customHeight="1">
      <c r="B92" s="107" t="s">
        <v>249</v>
      </c>
      <c r="C92" s="108" t="s">
        <v>46</v>
      </c>
      <c r="D92" s="109"/>
      <c r="F92" s="194"/>
      <c r="G92" s="197"/>
      <c r="H92" s="194"/>
    </row>
    <row r="94" spans="2:8">
      <c r="B94" s="62" t="s">
        <v>41</v>
      </c>
    </row>
    <row r="95" spans="2:8">
      <c r="B95" s="78" t="s">
        <v>42</v>
      </c>
      <c r="C95" s="67" t="s">
        <v>22</v>
      </c>
      <c r="D95" s="68">
        <v>0</v>
      </c>
      <c r="F95" s="196"/>
      <c r="G95" s="110"/>
      <c r="H95" s="57"/>
    </row>
    <row r="96" spans="2:8">
      <c r="B96" s="79" t="s">
        <v>43</v>
      </c>
      <c r="C96" s="71" t="s">
        <v>46</v>
      </c>
      <c r="D96" s="68">
        <v>0</v>
      </c>
      <c r="F96" s="196"/>
      <c r="G96" s="110"/>
      <c r="H96" s="57"/>
    </row>
    <row r="97" spans="2:8">
      <c r="B97" s="79" t="s">
        <v>250</v>
      </c>
      <c r="C97" s="71" t="s">
        <v>46</v>
      </c>
      <c r="D97" s="68">
        <v>0</v>
      </c>
      <c r="F97" s="196"/>
      <c r="G97" s="110"/>
      <c r="H97" s="57"/>
    </row>
    <row r="98" spans="2:8">
      <c r="B98" s="79" t="s">
        <v>251</v>
      </c>
      <c r="C98" s="71" t="s">
        <v>46</v>
      </c>
      <c r="D98" s="72">
        <v>0</v>
      </c>
      <c r="F98" s="196"/>
      <c r="G98" s="117"/>
      <c r="H98" s="48"/>
    </row>
    <row r="99" spans="2:8">
      <c r="B99" s="79" t="s">
        <v>252</v>
      </c>
      <c r="C99" s="71" t="s">
        <v>46</v>
      </c>
      <c r="D99" s="72">
        <v>0</v>
      </c>
      <c r="F99" s="196"/>
      <c r="G99" s="110"/>
      <c r="H99" s="57"/>
    </row>
    <row r="100" spans="2:8">
      <c r="B100" s="79" t="s">
        <v>124</v>
      </c>
      <c r="C100" s="71" t="s">
        <v>22</v>
      </c>
      <c r="D100" s="72">
        <v>1</v>
      </c>
      <c r="F100" s="196"/>
      <c r="G100" s="110"/>
      <c r="H100" s="57"/>
    </row>
    <row r="101" spans="2:8" s="111" customFormat="1">
      <c r="B101" s="172" t="s">
        <v>296</v>
      </c>
      <c r="C101" s="71" t="s">
        <v>46</v>
      </c>
      <c r="D101" s="72">
        <v>0</v>
      </c>
      <c r="F101" s="196"/>
      <c r="G101" s="112"/>
      <c r="H101" s="57"/>
    </row>
    <row r="102" spans="2:8">
      <c r="B102" s="79" t="s">
        <v>297</v>
      </c>
      <c r="C102" s="71" t="s">
        <v>46</v>
      </c>
      <c r="D102" s="72">
        <v>0</v>
      </c>
      <c r="F102" s="196"/>
      <c r="G102" s="110"/>
      <c r="H102" s="57"/>
    </row>
    <row r="103" spans="2:8">
      <c r="B103" s="79" t="s">
        <v>298</v>
      </c>
      <c r="C103" s="71" t="s">
        <v>46</v>
      </c>
      <c r="D103" s="72">
        <v>0</v>
      </c>
      <c r="F103" s="196"/>
      <c r="G103" s="110"/>
      <c r="H103" s="57"/>
    </row>
    <row r="104" spans="2:8">
      <c r="B104" s="79" t="s">
        <v>299</v>
      </c>
      <c r="C104" s="71" t="s">
        <v>46</v>
      </c>
      <c r="D104" s="72">
        <v>0</v>
      </c>
      <c r="F104" s="196"/>
      <c r="G104" s="110"/>
      <c r="H104" s="57"/>
    </row>
    <row r="105" spans="2:8">
      <c r="B105" s="79" t="s">
        <v>300</v>
      </c>
      <c r="C105" s="71" t="s">
        <v>46</v>
      </c>
      <c r="D105" s="72">
        <v>0</v>
      </c>
      <c r="F105" s="196"/>
      <c r="G105" s="110"/>
      <c r="H105" s="57"/>
    </row>
    <row r="106" spans="2:8">
      <c r="B106" s="79" t="s">
        <v>301</v>
      </c>
      <c r="C106" s="71" t="s">
        <v>46</v>
      </c>
      <c r="D106" s="72">
        <v>0</v>
      </c>
      <c r="F106" s="196"/>
      <c r="G106" s="110"/>
      <c r="H106" s="57"/>
    </row>
    <row r="107" spans="2:8">
      <c r="B107" s="79" t="s">
        <v>307</v>
      </c>
      <c r="C107" s="71" t="s">
        <v>46</v>
      </c>
      <c r="D107" s="72">
        <v>0</v>
      </c>
      <c r="F107" s="196"/>
      <c r="G107" s="110"/>
      <c r="H107" s="57"/>
    </row>
    <row r="108" spans="2:8">
      <c r="B108" s="79" t="s">
        <v>302</v>
      </c>
      <c r="C108" s="71" t="s">
        <v>46</v>
      </c>
      <c r="D108" s="72">
        <v>0</v>
      </c>
      <c r="F108" s="196"/>
      <c r="G108" s="110"/>
      <c r="H108" s="57"/>
    </row>
    <row r="109" spans="2:8">
      <c r="B109" s="79" t="s">
        <v>303</v>
      </c>
      <c r="C109" s="71" t="s">
        <v>46</v>
      </c>
      <c r="D109" s="72">
        <v>0</v>
      </c>
      <c r="F109" s="196"/>
      <c r="G109" s="110"/>
      <c r="H109" s="57"/>
    </row>
    <row r="110" spans="2:8">
      <c r="B110" s="79" t="s">
        <v>304</v>
      </c>
      <c r="C110" s="71" t="s">
        <v>46</v>
      </c>
      <c r="D110" s="72">
        <v>0</v>
      </c>
      <c r="F110" s="196"/>
      <c r="G110" s="110"/>
      <c r="H110" s="57"/>
    </row>
    <row r="111" spans="2:8">
      <c r="B111" s="79" t="s">
        <v>305</v>
      </c>
      <c r="C111" s="71" t="s">
        <v>46</v>
      </c>
      <c r="D111" s="72">
        <v>0</v>
      </c>
      <c r="F111" s="196"/>
      <c r="G111" s="110"/>
      <c r="H111" s="57"/>
    </row>
    <row r="112" spans="2:8">
      <c r="B112" s="104" t="s">
        <v>306</v>
      </c>
      <c r="C112" s="88" t="s">
        <v>46</v>
      </c>
      <c r="D112" s="72">
        <v>0</v>
      </c>
      <c r="F112" s="197"/>
      <c r="G112" s="113"/>
      <c r="H112" s="60"/>
    </row>
  </sheetData>
  <mergeCells count="34">
    <mergeCell ref="F95:F112"/>
    <mergeCell ref="F4:F17"/>
    <mergeCell ref="G4:G17"/>
    <mergeCell ref="F20:F32"/>
    <mergeCell ref="G20:G25"/>
    <mergeCell ref="F35:F41"/>
    <mergeCell ref="G35:G41"/>
    <mergeCell ref="F73:F84"/>
    <mergeCell ref="G73:G84"/>
    <mergeCell ref="F87:F92"/>
    <mergeCell ref="G87:G92"/>
    <mergeCell ref="F44:F61"/>
    <mergeCell ref="F63:F67"/>
    <mergeCell ref="H87:H92"/>
    <mergeCell ref="H4:H17"/>
    <mergeCell ref="H20:H32"/>
    <mergeCell ref="H35:H41"/>
    <mergeCell ref="H73:H84"/>
    <mergeCell ref="H47:H48"/>
    <mergeCell ref="B44:B46"/>
    <mergeCell ref="C44:C46"/>
    <mergeCell ref="D44:D46"/>
    <mergeCell ref="B51:B53"/>
    <mergeCell ref="C51:C53"/>
    <mergeCell ref="D51:D53"/>
    <mergeCell ref="B47:B48"/>
    <mergeCell ref="C47:C48"/>
    <mergeCell ref="D47:D48"/>
    <mergeCell ref="B65:B66"/>
    <mergeCell ref="C65:C66"/>
    <mergeCell ref="D65:D66"/>
    <mergeCell ref="B54:B60"/>
    <mergeCell ref="C54:C60"/>
    <mergeCell ref="D54:D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7"/>
  <sheetViews>
    <sheetView workbookViewId="0">
      <pane ySplit="1" topLeftCell="A2" activePane="bottomLeft" state="frozen"/>
      <selection pane="bottomLeft" activeCell="B66" sqref="B66"/>
    </sheetView>
  </sheetViews>
  <sheetFormatPr defaultRowHeight="15"/>
  <cols>
    <col min="1" max="1" width="12.5703125" customWidth="1"/>
    <col min="2" max="2" width="35.5703125" customWidth="1"/>
    <col min="3" max="3" width="7.5703125" customWidth="1"/>
    <col min="4" max="4" width="20.7109375" style="53" bestFit="1" customWidth="1"/>
    <col min="5" max="5" width="1.5703125" customWidth="1"/>
    <col min="6" max="6" width="27.42578125" customWidth="1"/>
    <col min="7" max="7" width="47.7109375" bestFit="1" customWidth="1"/>
    <col min="9" max="9" width="13.7109375" customWidth="1"/>
    <col min="11" max="11" width="22.5703125" bestFit="1" customWidth="1"/>
  </cols>
  <sheetData>
    <row r="2" spans="1:8">
      <c r="C2" s="21" t="s">
        <v>13</v>
      </c>
      <c r="D2" s="124" t="s">
        <v>45</v>
      </c>
      <c r="E2" s="21"/>
      <c r="F2" s="27" t="s">
        <v>15</v>
      </c>
      <c r="G2" s="1" t="s">
        <v>16</v>
      </c>
      <c r="H2" s="1" t="s">
        <v>253</v>
      </c>
    </row>
    <row r="3" spans="1:8">
      <c r="B3" s="21" t="s">
        <v>48</v>
      </c>
    </row>
    <row r="4" spans="1:8">
      <c r="A4" s="28"/>
      <c r="B4" s="148" t="s">
        <v>49</v>
      </c>
      <c r="C4" s="22" t="s">
        <v>22</v>
      </c>
      <c r="D4" s="85"/>
      <c r="F4" s="34" t="s">
        <v>50</v>
      </c>
      <c r="G4" s="34"/>
      <c r="H4" s="34"/>
    </row>
    <row r="5" spans="1:8" ht="16.5" customHeight="1">
      <c r="B5" s="135" t="s">
        <v>51</v>
      </c>
      <c r="C5" s="23" t="s">
        <v>22</v>
      </c>
      <c r="D5" s="121"/>
      <c r="F5" s="35" t="s">
        <v>50</v>
      </c>
      <c r="G5" s="35" t="s">
        <v>400</v>
      </c>
      <c r="H5" s="35" t="s">
        <v>401</v>
      </c>
    </row>
    <row r="6" spans="1:8" ht="16.5" customHeight="1">
      <c r="B6" s="135" t="s">
        <v>52</v>
      </c>
      <c r="C6" s="23" t="s">
        <v>22</v>
      </c>
      <c r="D6" s="121">
        <v>13</v>
      </c>
      <c r="F6" s="35" t="s">
        <v>50</v>
      </c>
      <c r="G6" s="35" t="s">
        <v>400</v>
      </c>
      <c r="H6" s="35" t="s">
        <v>401</v>
      </c>
    </row>
    <row r="7" spans="1:8" ht="16.5" customHeight="1">
      <c r="B7" s="135" t="s">
        <v>53</v>
      </c>
      <c r="C7" s="23" t="s">
        <v>22</v>
      </c>
      <c r="D7" s="121">
        <v>576</v>
      </c>
      <c r="F7" s="35" t="s">
        <v>50</v>
      </c>
      <c r="G7" s="35" t="s">
        <v>400</v>
      </c>
      <c r="H7" s="35" t="s">
        <v>401</v>
      </c>
    </row>
    <row r="8" spans="1:8" ht="16.5" customHeight="1">
      <c r="B8" s="135" t="s">
        <v>402</v>
      </c>
      <c r="C8" s="23" t="s">
        <v>22</v>
      </c>
      <c r="D8" s="121">
        <v>53</v>
      </c>
      <c r="F8" s="35" t="s">
        <v>50</v>
      </c>
      <c r="G8" s="35" t="s">
        <v>400</v>
      </c>
      <c r="H8" s="35" t="s">
        <v>401</v>
      </c>
    </row>
    <row r="9" spans="1:8" ht="16.5" customHeight="1">
      <c r="B9" s="135" t="s">
        <v>54</v>
      </c>
      <c r="C9" s="23" t="s">
        <v>22</v>
      </c>
      <c r="D9" s="121"/>
      <c r="F9" s="35" t="s">
        <v>50</v>
      </c>
      <c r="G9" s="35" t="s">
        <v>400</v>
      </c>
      <c r="H9" s="35" t="s">
        <v>401</v>
      </c>
    </row>
    <row r="10" spans="1:8" ht="16.5" customHeight="1">
      <c r="B10" s="135" t="s">
        <v>55</v>
      </c>
      <c r="C10" s="23" t="s">
        <v>22</v>
      </c>
      <c r="D10" s="121"/>
      <c r="F10" s="35" t="s">
        <v>50</v>
      </c>
      <c r="G10" s="35" t="s">
        <v>400</v>
      </c>
      <c r="H10" s="35" t="s">
        <v>401</v>
      </c>
    </row>
    <row r="11" spans="1:8" ht="15.75" customHeight="1">
      <c r="B11" s="135" t="s">
        <v>403</v>
      </c>
      <c r="C11" s="23" t="s">
        <v>22</v>
      </c>
      <c r="D11" s="121"/>
      <c r="F11" s="35" t="s">
        <v>50</v>
      </c>
      <c r="G11" s="35" t="s">
        <v>400</v>
      </c>
      <c r="H11" s="35" t="s">
        <v>401</v>
      </c>
    </row>
    <row r="12" spans="1:8" ht="15.75" customHeight="1">
      <c r="B12" s="135" t="s">
        <v>404</v>
      </c>
      <c r="C12" s="23" t="s">
        <v>22</v>
      </c>
      <c r="D12" s="121">
        <v>7</v>
      </c>
      <c r="F12" s="35" t="s">
        <v>50</v>
      </c>
      <c r="G12" s="35" t="s">
        <v>400</v>
      </c>
      <c r="H12" s="35" t="s">
        <v>401</v>
      </c>
    </row>
    <row r="13" spans="1:8" ht="15.75" customHeight="1">
      <c r="B13" s="135" t="s">
        <v>405</v>
      </c>
      <c r="C13" s="23" t="s">
        <v>22</v>
      </c>
      <c r="D13" s="121">
        <v>5</v>
      </c>
      <c r="F13" s="35" t="s">
        <v>50</v>
      </c>
      <c r="G13" s="35" t="s">
        <v>400</v>
      </c>
      <c r="H13" s="35" t="s">
        <v>401</v>
      </c>
    </row>
    <row r="14" spans="1:8" ht="15.75" customHeight="1">
      <c r="B14" s="135" t="s">
        <v>406</v>
      </c>
      <c r="C14" s="23" t="s">
        <v>22</v>
      </c>
      <c r="D14" s="121">
        <v>5</v>
      </c>
      <c r="F14" s="35" t="s">
        <v>50</v>
      </c>
      <c r="G14" s="35" t="s">
        <v>400</v>
      </c>
      <c r="H14" s="35" t="s">
        <v>401</v>
      </c>
    </row>
    <row r="15" spans="1:8" ht="15.75" customHeight="1">
      <c r="B15" s="135" t="s">
        <v>56</v>
      </c>
      <c r="C15" s="23" t="s">
        <v>22</v>
      </c>
      <c r="D15" s="121"/>
      <c r="F15" s="35" t="s">
        <v>50</v>
      </c>
      <c r="G15" s="35" t="s">
        <v>400</v>
      </c>
      <c r="H15" s="35" t="s">
        <v>401</v>
      </c>
    </row>
    <row r="16" spans="1:8" ht="16.5" customHeight="1">
      <c r="B16" s="135" t="s">
        <v>57</v>
      </c>
      <c r="C16" s="23" t="s">
        <v>22</v>
      </c>
      <c r="D16" s="121">
        <v>11</v>
      </c>
      <c r="F16" s="35" t="s">
        <v>50</v>
      </c>
      <c r="G16" s="35" t="s">
        <v>400</v>
      </c>
      <c r="H16" s="35" t="s">
        <v>401</v>
      </c>
    </row>
    <row r="17" spans="1:8" ht="16.5" customHeight="1">
      <c r="B17" s="135" t="s">
        <v>58</v>
      </c>
      <c r="C17" s="23" t="s">
        <v>22</v>
      </c>
      <c r="D17" s="121"/>
      <c r="F17" s="35" t="s">
        <v>50</v>
      </c>
      <c r="G17" s="35" t="s">
        <v>400</v>
      </c>
      <c r="H17" s="35" t="s">
        <v>401</v>
      </c>
    </row>
    <row r="18" spans="1:8" ht="16.5" customHeight="1">
      <c r="B18" s="135" t="s">
        <v>59</v>
      </c>
      <c r="C18" s="23" t="s">
        <v>22</v>
      </c>
      <c r="D18" s="121">
        <v>7</v>
      </c>
      <c r="F18" s="35" t="s">
        <v>50</v>
      </c>
      <c r="G18" s="35" t="s">
        <v>400</v>
      </c>
      <c r="H18" s="35" t="s">
        <v>401</v>
      </c>
    </row>
    <row r="19" spans="1:8" ht="16.5" customHeight="1">
      <c r="B19" s="135" t="s">
        <v>60</v>
      </c>
      <c r="C19" s="23" t="s">
        <v>22</v>
      </c>
      <c r="D19" s="121"/>
      <c r="F19" s="35" t="s">
        <v>50</v>
      </c>
      <c r="G19" s="35" t="s">
        <v>400</v>
      </c>
      <c r="H19" s="35" t="s">
        <v>401</v>
      </c>
    </row>
    <row r="20" spans="1:8" ht="16.5" customHeight="1">
      <c r="B20" s="135" t="s">
        <v>61</v>
      </c>
      <c r="C20" s="23" t="s">
        <v>22</v>
      </c>
      <c r="D20" s="121"/>
      <c r="F20" s="35" t="s">
        <v>50</v>
      </c>
      <c r="G20" s="35" t="s">
        <v>400</v>
      </c>
      <c r="H20" s="35" t="s">
        <v>401</v>
      </c>
    </row>
    <row r="21" spans="1:8">
      <c r="A21" s="28"/>
      <c r="B21" s="135" t="s">
        <v>62</v>
      </c>
      <c r="C21" s="23" t="s">
        <v>22</v>
      </c>
      <c r="D21" s="121">
        <v>83</v>
      </c>
      <c r="F21" s="35" t="s">
        <v>50</v>
      </c>
      <c r="G21" s="35" t="s">
        <v>400</v>
      </c>
      <c r="H21" s="35" t="s">
        <v>401</v>
      </c>
    </row>
    <row r="22" spans="1:8" ht="16.5" customHeight="1">
      <c r="B22" s="135" t="s">
        <v>63</v>
      </c>
      <c r="C22" s="23" t="s">
        <v>22</v>
      </c>
      <c r="D22" s="121">
        <v>3252</v>
      </c>
      <c r="F22" s="35" t="s">
        <v>50</v>
      </c>
      <c r="G22" s="35" t="s">
        <v>400</v>
      </c>
      <c r="H22" s="35" t="s">
        <v>401</v>
      </c>
    </row>
    <row r="23" spans="1:8" ht="16.5" customHeight="1">
      <c r="B23" s="29" t="s">
        <v>64</v>
      </c>
      <c r="C23" s="43" t="s">
        <v>22</v>
      </c>
      <c r="D23" s="89">
        <v>2</v>
      </c>
      <c r="F23" s="36" t="s">
        <v>50</v>
      </c>
      <c r="G23" s="35" t="s">
        <v>400</v>
      </c>
      <c r="H23" s="35" t="s">
        <v>401</v>
      </c>
    </row>
    <row r="24" spans="1:8" ht="16.5" customHeight="1">
      <c r="C24" s="143"/>
      <c r="D24" s="162"/>
      <c r="F24" s="147"/>
      <c r="G24" s="147"/>
      <c r="H24" s="147"/>
    </row>
    <row r="25" spans="1:8">
      <c r="B25" t="s">
        <v>291</v>
      </c>
    </row>
    <row r="27" spans="1:8">
      <c r="B27" s="148" t="s">
        <v>136</v>
      </c>
      <c r="C27" s="22" t="s">
        <v>46</v>
      </c>
      <c r="D27" s="85">
        <v>62</v>
      </c>
      <c r="F27" s="37" t="s">
        <v>50</v>
      </c>
      <c r="G27" s="39" t="s">
        <v>407</v>
      </c>
      <c r="H27" s="34"/>
    </row>
    <row r="28" spans="1:8">
      <c r="B28" s="135" t="s">
        <v>137</v>
      </c>
      <c r="C28" s="23" t="s">
        <v>46</v>
      </c>
      <c r="D28" s="121">
        <v>102</v>
      </c>
      <c r="F28" s="38" t="s">
        <v>50</v>
      </c>
      <c r="G28" s="40" t="s">
        <v>408</v>
      </c>
      <c r="H28" s="35"/>
    </row>
    <row r="29" spans="1:8">
      <c r="B29" s="135" t="s">
        <v>138</v>
      </c>
      <c r="C29" s="23" t="s">
        <v>46</v>
      </c>
      <c r="D29" s="121">
        <v>32</v>
      </c>
      <c r="F29" s="38" t="s">
        <v>50</v>
      </c>
      <c r="G29" s="40" t="s">
        <v>408</v>
      </c>
      <c r="H29" s="35"/>
    </row>
    <row r="30" spans="1:8">
      <c r="B30" s="8" t="s">
        <v>139</v>
      </c>
      <c r="C30" s="24" t="s">
        <v>46</v>
      </c>
      <c r="D30" s="92">
        <v>6</v>
      </c>
      <c r="F30" s="44" t="s">
        <v>50</v>
      </c>
      <c r="G30" s="40" t="s">
        <v>408</v>
      </c>
      <c r="H30" s="36"/>
    </row>
    <row r="33" spans="2:13">
      <c r="B33" s="21" t="s">
        <v>203</v>
      </c>
    </row>
    <row r="34" spans="2:13">
      <c r="B34" s="21" t="s">
        <v>204</v>
      </c>
      <c r="D34" s="124" t="s">
        <v>106</v>
      </c>
      <c r="E34" s="208" t="s">
        <v>65</v>
      </c>
      <c r="F34" s="208"/>
      <c r="G34" s="163" t="s">
        <v>66</v>
      </c>
    </row>
    <row r="35" spans="2:13">
      <c r="B35" s="148" t="s">
        <v>209</v>
      </c>
      <c r="C35" s="22" t="s">
        <v>67</v>
      </c>
      <c r="D35" s="122">
        <v>1210</v>
      </c>
      <c r="E35" s="125"/>
      <c r="F35" s="125">
        <v>543.6</v>
      </c>
      <c r="G35" s="85">
        <v>975.68000000000006</v>
      </c>
      <c r="H35" s="35" t="s">
        <v>401</v>
      </c>
      <c r="K35" s="38" t="s">
        <v>50</v>
      </c>
      <c r="L35" s="164"/>
      <c r="M35" s="39"/>
    </row>
    <row r="36" spans="2:13">
      <c r="B36" s="135" t="s">
        <v>210</v>
      </c>
      <c r="C36" s="23" t="s">
        <v>67</v>
      </c>
      <c r="D36" s="120">
        <v>1808.5</v>
      </c>
      <c r="E36" s="123"/>
      <c r="F36" s="123">
        <v>887.78</v>
      </c>
      <c r="G36" s="81">
        <v>855</v>
      </c>
      <c r="H36" s="35" t="s">
        <v>401</v>
      </c>
      <c r="K36" s="38" t="s">
        <v>50</v>
      </c>
      <c r="L36" s="164"/>
      <c r="M36" s="40"/>
    </row>
    <row r="37" spans="2:13">
      <c r="B37" s="135" t="s">
        <v>211</v>
      </c>
      <c r="C37" s="23" t="s">
        <v>22</v>
      </c>
      <c r="D37" s="120">
        <f>0.806655*1000000</f>
        <v>806655</v>
      </c>
      <c r="E37" s="207">
        <f>D37-G37</f>
        <v>61385</v>
      </c>
      <c r="F37" s="207"/>
      <c r="G37" s="81">
        <v>745270</v>
      </c>
      <c r="H37" s="35" t="s">
        <v>401</v>
      </c>
      <c r="K37" s="38" t="s">
        <v>50</v>
      </c>
      <c r="L37" s="164"/>
      <c r="M37" s="40"/>
    </row>
    <row r="38" spans="2:13">
      <c r="B38" s="135" t="s">
        <v>212</v>
      </c>
      <c r="C38" s="23" t="s">
        <v>67</v>
      </c>
      <c r="D38" s="120"/>
      <c r="E38" s="207"/>
      <c r="F38" s="207"/>
      <c r="G38" s="81"/>
      <c r="H38" s="35"/>
      <c r="K38" s="37"/>
      <c r="L38" s="164"/>
      <c r="M38" s="40"/>
    </row>
    <row r="39" spans="2:13">
      <c r="B39" s="135" t="s">
        <v>213</v>
      </c>
      <c r="C39" s="23" t="s">
        <v>67</v>
      </c>
      <c r="D39" s="120">
        <f>2.515*1000</f>
        <v>2515</v>
      </c>
      <c r="E39" s="207">
        <f>D39-G39</f>
        <v>162</v>
      </c>
      <c r="F39" s="207"/>
      <c r="G39" s="81">
        <v>2353</v>
      </c>
      <c r="H39" s="35" t="s">
        <v>401</v>
      </c>
      <c r="K39" s="38" t="s">
        <v>50</v>
      </c>
      <c r="L39" s="164"/>
      <c r="M39" s="40"/>
    </row>
    <row r="40" spans="2:13">
      <c r="B40" s="135" t="s">
        <v>214</v>
      </c>
      <c r="C40" s="23" t="s">
        <v>67</v>
      </c>
      <c r="D40" s="120"/>
      <c r="E40" s="207"/>
      <c r="F40" s="207"/>
      <c r="G40" s="81"/>
      <c r="H40" s="35"/>
      <c r="K40" s="38"/>
      <c r="L40" s="164"/>
      <c r="M40" s="40"/>
    </row>
    <row r="41" spans="2:13">
      <c r="B41" s="135" t="s">
        <v>215</v>
      </c>
      <c r="C41" s="23" t="s">
        <v>67</v>
      </c>
      <c r="D41" s="120">
        <f>0.338*1000</f>
        <v>338</v>
      </c>
      <c r="E41" s="207">
        <f>D41-G41</f>
        <v>102</v>
      </c>
      <c r="F41" s="207"/>
      <c r="G41" s="81">
        <v>236</v>
      </c>
      <c r="H41" s="35" t="s">
        <v>401</v>
      </c>
      <c r="K41" s="38" t="s">
        <v>50</v>
      </c>
      <c r="L41" s="164"/>
      <c r="M41" s="40"/>
    </row>
    <row r="42" spans="2:13">
      <c r="B42" s="135" t="s">
        <v>56</v>
      </c>
      <c r="C42" s="23" t="s">
        <v>67</v>
      </c>
      <c r="D42" s="120"/>
      <c r="E42" s="207"/>
      <c r="F42" s="207"/>
      <c r="G42" s="81"/>
      <c r="H42" s="35"/>
      <c r="K42" s="37"/>
      <c r="L42" s="164"/>
      <c r="M42" s="40"/>
    </row>
    <row r="43" spans="2:13">
      <c r="B43" s="135" t="s">
        <v>216</v>
      </c>
      <c r="C43" s="23" t="s">
        <v>67</v>
      </c>
      <c r="D43" s="120"/>
      <c r="E43" s="207"/>
      <c r="F43" s="207"/>
      <c r="G43" s="81"/>
      <c r="K43" s="38"/>
      <c r="L43" s="164"/>
      <c r="M43" s="40"/>
    </row>
    <row r="44" spans="2:13">
      <c r="B44" s="135" t="s">
        <v>217</v>
      </c>
      <c r="C44" s="23" t="s">
        <v>67</v>
      </c>
      <c r="D44" s="120"/>
      <c r="E44" s="207"/>
      <c r="F44" s="207"/>
      <c r="G44" s="81"/>
      <c r="K44" s="38"/>
      <c r="L44" s="164"/>
      <c r="M44" s="40"/>
    </row>
    <row r="45" spans="2:13">
      <c r="B45" s="8" t="s">
        <v>218</v>
      </c>
      <c r="C45" s="24" t="s">
        <v>67</v>
      </c>
      <c r="D45" s="165"/>
      <c r="E45" s="209"/>
      <c r="F45" s="209"/>
      <c r="G45" s="89"/>
      <c r="K45" s="38"/>
      <c r="L45" s="164"/>
      <c r="M45" s="40"/>
    </row>
    <row r="46" spans="2:13">
      <c r="B46" s="129"/>
      <c r="C46" s="129"/>
      <c r="D46" s="166" t="s">
        <v>205</v>
      </c>
      <c r="E46" s="167" t="s">
        <v>65</v>
      </c>
      <c r="F46" s="129"/>
      <c r="G46" s="168" t="s">
        <v>66</v>
      </c>
      <c r="H46" s="210" t="s">
        <v>206</v>
      </c>
      <c r="I46" s="210"/>
      <c r="K46" s="38" t="s">
        <v>50</v>
      </c>
      <c r="L46" s="164"/>
      <c r="M46" s="40" t="s">
        <v>401</v>
      </c>
    </row>
    <row r="47" spans="2:13">
      <c r="B47" s="129" t="s">
        <v>207</v>
      </c>
      <c r="C47" s="169" t="s">
        <v>208</v>
      </c>
      <c r="D47" s="130">
        <f>237.329*1000</f>
        <v>237329</v>
      </c>
      <c r="E47" s="129"/>
      <c r="F47" s="170">
        <v>2804</v>
      </c>
      <c r="G47" s="130">
        <v>199775</v>
      </c>
      <c r="H47" s="211">
        <v>30335</v>
      </c>
      <c r="I47" s="211"/>
      <c r="L47" s="164"/>
      <c r="M47" s="41"/>
    </row>
    <row r="49" spans="1:8">
      <c r="B49" s="21" t="s">
        <v>276</v>
      </c>
    </row>
    <row r="50" spans="1:8">
      <c r="B50" s="148" t="s">
        <v>277</v>
      </c>
      <c r="C50" s="22" t="s">
        <v>46</v>
      </c>
      <c r="D50" s="85">
        <v>40</v>
      </c>
      <c r="F50" s="39" t="s">
        <v>50</v>
      </c>
      <c r="G50" s="171" t="s">
        <v>409</v>
      </c>
      <c r="H50" s="39" t="s">
        <v>401</v>
      </c>
    </row>
    <row r="51" spans="1:8">
      <c r="B51" s="135" t="s">
        <v>278</v>
      </c>
      <c r="C51" s="23" t="s">
        <v>46</v>
      </c>
      <c r="D51" s="121">
        <v>1000</v>
      </c>
      <c r="F51" s="39" t="s">
        <v>50</v>
      </c>
      <c r="G51" s="171" t="s">
        <v>410</v>
      </c>
      <c r="H51" s="39" t="s">
        <v>401</v>
      </c>
    </row>
    <row r="52" spans="1:8">
      <c r="B52" s="135" t="s">
        <v>279</v>
      </c>
      <c r="C52" s="23" t="s">
        <v>46</v>
      </c>
      <c r="D52" s="121">
        <v>16</v>
      </c>
      <c r="F52" s="39" t="s">
        <v>50</v>
      </c>
      <c r="G52" s="171" t="s">
        <v>411</v>
      </c>
      <c r="H52" s="39" t="s">
        <v>401</v>
      </c>
    </row>
    <row r="53" spans="1:8">
      <c r="B53" s="135" t="s">
        <v>280</v>
      </c>
      <c r="C53" s="23" t="s">
        <v>46</v>
      </c>
      <c r="D53" s="121">
        <v>4000</v>
      </c>
      <c r="F53" s="39" t="s">
        <v>50</v>
      </c>
      <c r="G53" s="171" t="s">
        <v>412</v>
      </c>
      <c r="H53" s="39" t="s">
        <v>401</v>
      </c>
    </row>
    <row r="54" spans="1:8">
      <c r="B54" s="135" t="s">
        <v>281</v>
      </c>
      <c r="C54" s="23" t="s">
        <v>46</v>
      </c>
      <c r="D54" s="121"/>
      <c r="F54" s="39"/>
      <c r="G54" s="171"/>
      <c r="H54" s="39" t="s">
        <v>401</v>
      </c>
    </row>
    <row r="55" spans="1:8">
      <c r="A55" s="28"/>
      <c r="B55" s="135" t="s">
        <v>308</v>
      </c>
      <c r="C55" s="23" t="s">
        <v>46</v>
      </c>
      <c r="D55" s="121"/>
      <c r="F55" s="39"/>
      <c r="G55" s="171"/>
      <c r="H55" s="39"/>
    </row>
    <row r="56" spans="1:8">
      <c r="A56" s="28"/>
      <c r="B56" s="135" t="s">
        <v>292</v>
      </c>
      <c r="C56" s="23" t="s">
        <v>46</v>
      </c>
      <c r="D56" s="121">
        <v>100000</v>
      </c>
      <c r="F56" s="39" t="s">
        <v>50</v>
      </c>
      <c r="G56" s="171" t="s">
        <v>413</v>
      </c>
      <c r="H56" s="39" t="s">
        <v>401</v>
      </c>
    </row>
    <row r="57" spans="1:8">
      <c r="B57" s="8" t="s">
        <v>282</v>
      </c>
      <c r="C57" s="24" t="s">
        <v>46</v>
      </c>
      <c r="D57" s="92"/>
      <c r="F57" s="39" t="s">
        <v>50</v>
      </c>
      <c r="G57" s="171"/>
      <c r="H57" s="171"/>
    </row>
  </sheetData>
  <mergeCells count="12">
    <mergeCell ref="E44:F44"/>
    <mergeCell ref="E45:F45"/>
    <mergeCell ref="H46:I46"/>
    <mergeCell ref="H47:I47"/>
    <mergeCell ref="E43:F43"/>
    <mergeCell ref="E41:F41"/>
    <mergeCell ref="E42:F42"/>
    <mergeCell ref="E34:F34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4"/>
  <sheetViews>
    <sheetView workbookViewId="0">
      <pane ySplit="1" topLeftCell="A2" activePane="bottomLeft" state="frozen"/>
      <selection pane="bottomLeft" activeCell="J7" sqref="J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33.140625" bestFit="1" customWidth="1"/>
  </cols>
  <sheetData>
    <row r="2" spans="1:8">
      <c r="C2" s="21" t="s">
        <v>13</v>
      </c>
      <c r="D2" s="21" t="s">
        <v>45</v>
      </c>
      <c r="E2" s="21"/>
      <c r="F2" s="27" t="s">
        <v>15</v>
      </c>
      <c r="G2" s="1" t="s">
        <v>16</v>
      </c>
      <c r="H2" s="1" t="s">
        <v>253</v>
      </c>
    </row>
    <row r="3" spans="1:8" s="21" customFormat="1">
      <c r="B3" s="21" t="s">
        <v>47</v>
      </c>
      <c r="C3"/>
      <c r="D3"/>
      <c r="E3"/>
    </row>
    <row r="4" spans="1:8">
      <c r="B4" s="148" t="s">
        <v>254</v>
      </c>
      <c r="C4" s="22" t="s">
        <v>22</v>
      </c>
      <c r="D4" s="14">
        <v>4</v>
      </c>
      <c r="F4" s="34" t="s">
        <v>69</v>
      </c>
      <c r="G4" s="34"/>
      <c r="H4" s="34">
        <v>2019</v>
      </c>
    </row>
    <row r="5" spans="1:8">
      <c r="B5" s="135" t="s">
        <v>260</v>
      </c>
      <c r="C5" s="23" t="s">
        <v>46</v>
      </c>
      <c r="D5" s="17">
        <v>251</v>
      </c>
      <c r="F5" s="35" t="s">
        <v>69</v>
      </c>
      <c r="G5" s="35" t="s">
        <v>414</v>
      </c>
      <c r="H5" s="35"/>
    </row>
    <row r="6" spans="1:8">
      <c r="B6" s="135" t="s">
        <v>261</v>
      </c>
      <c r="C6" s="23" t="s">
        <v>68</v>
      </c>
      <c r="D6" s="17">
        <v>1144.94</v>
      </c>
      <c r="F6" s="35" t="s">
        <v>69</v>
      </c>
      <c r="G6" s="35" t="s">
        <v>414</v>
      </c>
      <c r="H6" s="35">
        <v>2019</v>
      </c>
    </row>
    <row r="7" spans="1:8">
      <c r="A7" t="s">
        <v>290</v>
      </c>
      <c r="B7" s="135" t="s">
        <v>288</v>
      </c>
      <c r="C7" s="23" t="s">
        <v>289</v>
      </c>
      <c r="D7" s="173">
        <v>53460</v>
      </c>
      <c r="F7" s="35"/>
      <c r="G7" s="35"/>
      <c r="H7" s="35">
        <v>2018</v>
      </c>
    </row>
    <row r="8" spans="1:8">
      <c r="B8" s="135" t="s">
        <v>255</v>
      </c>
      <c r="C8" s="23" t="s">
        <v>46</v>
      </c>
      <c r="D8" s="17">
        <v>7</v>
      </c>
      <c r="F8" s="35" t="s">
        <v>69</v>
      </c>
      <c r="G8" s="35"/>
      <c r="H8" s="35">
        <v>2019</v>
      </c>
    </row>
    <row r="9" spans="1:8">
      <c r="B9" s="135" t="s">
        <v>262</v>
      </c>
      <c r="C9" s="23" t="s">
        <v>68</v>
      </c>
      <c r="D9" s="17"/>
      <c r="F9" s="35" t="s">
        <v>69</v>
      </c>
      <c r="G9" s="35" t="s">
        <v>340</v>
      </c>
      <c r="H9" s="35"/>
    </row>
    <row r="10" spans="1:8">
      <c r="A10" t="s">
        <v>294</v>
      </c>
      <c r="B10" s="174" t="s">
        <v>293</v>
      </c>
      <c r="C10" s="23" t="s">
        <v>68</v>
      </c>
      <c r="D10" s="17"/>
      <c r="F10" s="35"/>
      <c r="G10" s="35" t="s">
        <v>340</v>
      </c>
      <c r="H10" s="35"/>
    </row>
    <row r="11" spans="1:8">
      <c r="B11" s="135" t="s">
        <v>70</v>
      </c>
      <c r="C11" s="23" t="s">
        <v>22</v>
      </c>
      <c r="D11" s="17">
        <v>1</v>
      </c>
      <c r="F11" s="35" t="s">
        <v>69</v>
      </c>
      <c r="G11" s="35" t="s">
        <v>415</v>
      </c>
      <c r="H11" s="35">
        <v>2019</v>
      </c>
    </row>
    <row r="12" spans="1:8">
      <c r="B12" s="135" t="s">
        <v>71</v>
      </c>
      <c r="C12" s="23" t="s">
        <v>46</v>
      </c>
      <c r="D12" s="17">
        <v>0</v>
      </c>
      <c r="F12" s="35" t="s">
        <v>69</v>
      </c>
      <c r="G12" s="35"/>
      <c r="H12" s="35">
        <v>2019</v>
      </c>
    </row>
    <row r="13" spans="1:8">
      <c r="B13" s="135" t="s">
        <v>72</v>
      </c>
      <c r="C13" s="23" t="s">
        <v>68</v>
      </c>
      <c r="D13" s="17">
        <v>0</v>
      </c>
      <c r="F13" s="35" t="s">
        <v>69</v>
      </c>
      <c r="G13" s="35"/>
      <c r="H13" s="35">
        <v>2019</v>
      </c>
    </row>
    <row r="14" spans="1:8">
      <c r="B14" s="135" t="s">
        <v>73</v>
      </c>
      <c r="C14" s="23" t="s">
        <v>68</v>
      </c>
      <c r="D14" s="17">
        <v>4</v>
      </c>
      <c r="F14" s="35" t="s">
        <v>69</v>
      </c>
      <c r="G14" s="35" t="s">
        <v>416</v>
      </c>
      <c r="H14" s="35">
        <v>2019</v>
      </c>
    </row>
    <row r="15" spans="1:8">
      <c r="B15" s="135" t="s">
        <v>74</v>
      </c>
      <c r="C15" s="23" t="s">
        <v>68</v>
      </c>
      <c r="D15" s="17"/>
      <c r="F15" s="35" t="s">
        <v>69</v>
      </c>
      <c r="G15" s="35" t="s">
        <v>340</v>
      </c>
      <c r="H15" s="35"/>
    </row>
    <row r="16" spans="1:8">
      <c r="B16" s="135" t="s">
        <v>75</v>
      </c>
      <c r="C16" s="23" t="s">
        <v>46</v>
      </c>
      <c r="D16" s="17"/>
      <c r="F16" s="35" t="s">
        <v>69</v>
      </c>
      <c r="G16" s="35" t="s">
        <v>340</v>
      </c>
      <c r="H16" s="35"/>
    </row>
    <row r="17" spans="2:8">
      <c r="B17" s="135" t="s">
        <v>275</v>
      </c>
      <c r="C17" s="23" t="s">
        <v>68</v>
      </c>
      <c r="D17" s="17"/>
      <c r="F17" s="35" t="s">
        <v>69</v>
      </c>
      <c r="G17" s="35" t="s">
        <v>340</v>
      </c>
      <c r="H17" s="35"/>
    </row>
    <row r="18" spans="2:8">
      <c r="B18" s="135" t="s">
        <v>258</v>
      </c>
      <c r="C18" s="23" t="s">
        <v>46</v>
      </c>
      <c r="D18" s="17">
        <v>800</v>
      </c>
      <c r="F18" s="35" t="s">
        <v>69</v>
      </c>
      <c r="G18" s="35" t="s">
        <v>417</v>
      </c>
      <c r="H18" s="35">
        <v>2019</v>
      </c>
    </row>
    <row r="19" spans="2:8">
      <c r="B19" s="135" t="s">
        <v>259</v>
      </c>
      <c r="C19" s="23" t="s">
        <v>46</v>
      </c>
      <c r="D19" s="17"/>
      <c r="F19" s="35" t="s">
        <v>69</v>
      </c>
      <c r="G19" s="35" t="s">
        <v>418</v>
      </c>
      <c r="H19" s="35"/>
    </row>
    <row r="20" spans="2:8">
      <c r="B20" s="135" t="s">
        <v>76</v>
      </c>
      <c r="C20" s="23" t="s">
        <v>22</v>
      </c>
      <c r="D20" s="17"/>
      <c r="F20" s="35" t="s">
        <v>69</v>
      </c>
      <c r="G20" s="35" t="s">
        <v>340</v>
      </c>
      <c r="H20" s="35"/>
    </row>
    <row r="21" spans="2:8" ht="30">
      <c r="B21" s="135" t="s">
        <v>77</v>
      </c>
      <c r="C21" s="23" t="s">
        <v>46</v>
      </c>
      <c r="D21" s="17">
        <v>12</v>
      </c>
      <c r="F21" s="35" t="s">
        <v>69</v>
      </c>
      <c r="G21" s="175" t="s">
        <v>419</v>
      </c>
      <c r="H21" s="35"/>
    </row>
    <row r="22" spans="2:8">
      <c r="B22" s="135" t="s">
        <v>256</v>
      </c>
      <c r="C22" s="23" t="s">
        <v>46</v>
      </c>
      <c r="D22" s="17">
        <v>3</v>
      </c>
      <c r="F22" s="35" t="s">
        <v>69</v>
      </c>
      <c r="G22" s="35"/>
      <c r="H22" s="35"/>
    </row>
    <row r="23" spans="2:8" ht="30">
      <c r="B23" s="135" t="s">
        <v>257</v>
      </c>
      <c r="C23" s="23" t="s">
        <v>68</v>
      </c>
      <c r="D23" s="17"/>
      <c r="F23" s="35" t="s">
        <v>69</v>
      </c>
      <c r="G23" s="175" t="s">
        <v>420</v>
      </c>
      <c r="H23" s="35"/>
    </row>
    <row r="24" spans="2:8">
      <c r="B24" s="8" t="s">
        <v>78</v>
      </c>
      <c r="C24" s="24" t="s">
        <v>79</v>
      </c>
      <c r="D24" s="176">
        <v>13402</v>
      </c>
      <c r="F24" s="36" t="s">
        <v>69</v>
      </c>
      <c r="G24" s="36"/>
      <c r="H24" s="36"/>
    </row>
  </sheetData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M125"/>
  <sheetViews>
    <sheetView zoomScale="102" zoomScaleNormal="102" workbookViewId="0">
      <pane ySplit="1" topLeftCell="A98" activePane="bottomLeft" state="frozen"/>
      <selection pane="bottomLeft" activeCell="K5" sqref="K5"/>
    </sheetView>
  </sheetViews>
  <sheetFormatPr defaultRowHeight="15"/>
  <cols>
    <col min="2" max="2" width="45.85546875" customWidth="1"/>
    <col min="3" max="3" width="9.28515625" customWidth="1"/>
    <col min="4" max="4" width="7.42578125" style="25" customWidth="1"/>
    <col min="5" max="6" width="2.140625" customWidth="1"/>
    <col min="7" max="7" width="24.28515625" bestFit="1" customWidth="1"/>
    <col min="8" max="8" width="31.28515625" customWidth="1"/>
    <col min="9" max="9" width="14.5703125" bestFit="1" customWidth="1"/>
    <col min="11" max="11" width="24.28515625" bestFit="1" customWidth="1"/>
  </cols>
  <sheetData>
    <row r="2" spans="1:9">
      <c r="C2" s="21" t="s">
        <v>13</v>
      </c>
      <c r="D2" s="21" t="s">
        <v>45</v>
      </c>
      <c r="E2" s="21"/>
      <c r="F2" s="21"/>
      <c r="G2" s="27" t="s">
        <v>15</v>
      </c>
      <c r="H2" s="1" t="s">
        <v>16</v>
      </c>
      <c r="I2" s="1" t="s">
        <v>253</v>
      </c>
    </row>
    <row r="3" spans="1:9">
      <c r="B3" s="21" t="s">
        <v>80</v>
      </c>
      <c r="D3"/>
    </row>
    <row r="4" spans="1:9" ht="195">
      <c r="A4" s="118"/>
      <c r="B4" s="131" t="s">
        <v>264</v>
      </c>
      <c r="C4" s="67" t="s">
        <v>46</v>
      </c>
      <c r="D4" s="132">
        <v>13</v>
      </c>
      <c r="F4" s="53"/>
      <c r="G4" s="59" t="s">
        <v>82</v>
      </c>
      <c r="H4" s="133" t="s">
        <v>387</v>
      </c>
      <c r="I4" s="134" t="s">
        <v>388</v>
      </c>
    </row>
    <row r="5" spans="1:9" ht="180">
      <c r="B5" s="135" t="s">
        <v>263</v>
      </c>
      <c r="C5" s="23" t="s">
        <v>85</v>
      </c>
      <c r="D5" s="17">
        <v>41.5</v>
      </c>
      <c r="G5" s="35" t="s">
        <v>82</v>
      </c>
      <c r="H5" s="133" t="s">
        <v>389</v>
      </c>
      <c r="I5" s="134" t="s">
        <v>388</v>
      </c>
    </row>
    <row r="6" spans="1:9">
      <c r="B6" s="135" t="s">
        <v>83</v>
      </c>
      <c r="C6" s="23" t="s">
        <v>81</v>
      </c>
      <c r="D6" s="17">
        <v>3.58</v>
      </c>
      <c r="G6" s="35" t="s">
        <v>82</v>
      </c>
      <c r="H6" t="s">
        <v>341</v>
      </c>
      <c r="I6" s="35">
        <v>2015</v>
      </c>
    </row>
    <row r="7" spans="1:9">
      <c r="B7" s="135" t="s">
        <v>315</v>
      </c>
      <c r="C7" s="23" t="s">
        <v>46</v>
      </c>
      <c r="D7" s="17">
        <v>1</v>
      </c>
      <c r="G7" s="35" t="s">
        <v>82</v>
      </c>
      <c r="H7" t="s">
        <v>339</v>
      </c>
      <c r="I7" s="35">
        <v>2015</v>
      </c>
    </row>
    <row r="8" spans="1:9" ht="30">
      <c r="B8" s="136" t="s">
        <v>84</v>
      </c>
      <c r="C8" s="137" t="s">
        <v>85</v>
      </c>
      <c r="D8" s="138">
        <v>2.1</v>
      </c>
      <c r="G8" s="139" t="s">
        <v>82</v>
      </c>
      <c r="H8" s="140" t="s">
        <v>390</v>
      </c>
      <c r="I8" s="141" t="s">
        <v>391</v>
      </c>
    </row>
    <row r="9" spans="1:9" ht="30">
      <c r="B9" s="135" t="s">
        <v>86</v>
      </c>
      <c r="C9" s="23" t="s">
        <v>46</v>
      </c>
      <c r="D9" s="17">
        <v>2</v>
      </c>
      <c r="G9" s="35" t="s">
        <v>82</v>
      </c>
      <c r="H9" s="140" t="s">
        <v>392</v>
      </c>
      <c r="I9" s="141" t="s">
        <v>391</v>
      </c>
    </row>
    <row r="10" spans="1:9">
      <c r="B10" s="136" t="s">
        <v>87</v>
      </c>
      <c r="C10" s="23" t="s">
        <v>88</v>
      </c>
      <c r="D10" s="17" t="s">
        <v>340</v>
      </c>
      <c r="G10" s="142" t="s">
        <v>82</v>
      </c>
      <c r="H10" s="129"/>
      <c r="I10" s="35"/>
    </row>
    <row r="11" spans="1:9" ht="30">
      <c r="B11" s="135" t="s">
        <v>265</v>
      </c>
      <c r="C11" s="23" t="s">
        <v>46</v>
      </c>
      <c r="D11" s="17">
        <v>2</v>
      </c>
      <c r="G11" s="35" t="s">
        <v>82</v>
      </c>
      <c r="H11" s="28" t="s">
        <v>393</v>
      </c>
      <c r="I11" s="141" t="s">
        <v>394</v>
      </c>
    </row>
    <row r="12" spans="1:9">
      <c r="B12" s="6" t="s">
        <v>267</v>
      </c>
      <c r="C12" s="143" t="s">
        <v>46</v>
      </c>
      <c r="D12" s="144" t="s">
        <v>340</v>
      </c>
      <c r="G12" s="35" t="s">
        <v>82</v>
      </c>
      <c r="I12" s="35"/>
    </row>
    <row r="13" spans="1:9" ht="45">
      <c r="B13" s="29" t="s">
        <v>266</v>
      </c>
      <c r="C13" s="43" t="s">
        <v>46</v>
      </c>
      <c r="D13" s="145">
        <v>4</v>
      </c>
      <c r="G13" s="36" t="s">
        <v>82</v>
      </c>
      <c r="H13" s="28" t="s">
        <v>395</v>
      </c>
      <c r="I13" s="146" t="s">
        <v>396</v>
      </c>
    </row>
    <row r="14" spans="1:9">
      <c r="C14" s="143"/>
      <c r="D14" s="21"/>
      <c r="G14" s="147"/>
    </row>
    <row r="15" spans="1:9">
      <c r="B15" s="25"/>
      <c r="D15"/>
    </row>
    <row r="16" spans="1:9">
      <c r="B16" s="26" t="s">
        <v>89</v>
      </c>
      <c r="D16"/>
    </row>
    <row r="17" spans="2:9">
      <c r="B17" s="148" t="s">
        <v>90</v>
      </c>
      <c r="C17" s="22"/>
      <c r="D17" s="31"/>
    </row>
    <row r="18" spans="2:9">
      <c r="B18" s="149" t="s">
        <v>91</v>
      </c>
      <c r="C18" s="23" t="s">
        <v>88</v>
      </c>
      <c r="D18" s="150">
        <v>1630</v>
      </c>
      <c r="G18" s="39" t="s">
        <v>82</v>
      </c>
      <c r="H18" s="39"/>
      <c r="I18" s="34">
        <v>2018</v>
      </c>
    </row>
    <row r="19" spans="2:9">
      <c r="B19" s="149" t="s">
        <v>92</v>
      </c>
      <c r="C19" s="23" t="s">
        <v>88</v>
      </c>
      <c r="D19" s="17">
        <v>541.29999999999995</v>
      </c>
      <c r="G19" s="40" t="s">
        <v>82</v>
      </c>
      <c r="H19" s="40"/>
      <c r="I19" s="35">
        <v>2018</v>
      </c>
    </row>
    <row r="20" spans="2:9">
      <c r="B20" s="135" t="s">
        <v>93</v>
      </c>
      <c r="C20" s="23"/>
      <c r="D20" s="17"/>
      <c r="G20" s="40" t="s">
        <v>82</v>
      </c>
      <c r="H20" s="40"/>
      <c r="I20" s="35"/>
    </row>
    <row r="21" spans="2:9">
      <c r="B21" s="149" t="s">
        <v>91</v>
      </c>
      <c r="C21" s="23" t="s">
        <v>88</v>
      </c>
      <c r="D21" s="17">
        <v>23.13</v>
      </c>
      <c r="G21" s="40" t="s">
        <v>82</v>
      </c>
      <c r="H21" s="40"/>
      <c r="I21" s="35">
        <v>2018</v>
      </c>
    </row>
    <row r="22" spans="2:9">
      <c r="B22" s="149" t="s">
        <v>92</v>
      </c>
      <c r="C22" s="23" t="s">
        <v>88</v>
      </c>
      <c r="D22" s="17">
        <v>139.77000000000001</v>
      </c>
      <c r="G22" s="40" t="s">
        <v>82</v>
      </c>
      <c r="H22" s="40"/>
      <c r="I22" s="35">
        <v>2018</v>
      </c>
    </row>
    <row r="23" spans="2:9">
      <c r="B23" s="135" t="s">
        <v>94</v>
      </c>
      <c r="C23" s="23" t="s">
        <v>88</v>
      </c>
      <c r="D23" s="17">
        <v>632.28</v>
      </c>
      <c r="G23" s="40" t="s">
        <v>82</v>
      </c>
      <c r="H23" s="40"/>
      <c r="I23" s="35">
        <v>2018</v>
      </c>
    </row>
    <row r="24" spans="2:9">
      <c r="B24" s="135" t="s">
        <v>95</v>
      </c>
      <c r="C24" s="23" t="s">
        <v>88</v>
      </c>
      <c r="D24" s="17" t="s">
        <v>340</v>
      </c>
      <c r="G24" s="40" t="s">
        <v>82</v>
      </c>
      <c r="H24" s="40"/>
      <c r="I24" s="35"/>
    </row>
    <row r="25" spans="2:9">
      <c r="B25" s="135" t="s">
        <v>96</v>
      </c>
      <c r="C25" s="23"/>
      <c r="D25" s="17"/>
      <c r="G25" s="40" t="s">
        <v>82</v>
      </c>
      <c r="H25" s="40"/>
      <c r="I25" s="35"/>
    </row>
    <row r="26" spans="2:9">
      <c r="B26" s="149" t="s">
        <v>97</v>
      </c>
      <c r="C26" s="23" t="s">
        <v>88</v>
      </c>
      <c r="D26" s="17">
        <v>10.58</v>
      </c>
      <c r="G26" s="40" t="s">
        <v>82</v>
      </c>
      <c r="H26" s="40"/>
      <c r="I26" s="35">
        <v>2018</v>
      </c>
    </row>
    <row r="27" spans="2:9">
      <c r="B27" s="149" t="s">
        <v>98</v>
      </c>
      <c r="C27" s="23" t="s">
        <v>88</v>
      </c>
      <c r="D27" s="17" t="s">
        <v>340</v>
      </c>
      <c r="G27" s="40" t="s">
        <v>82</v>
      </c>
      <c r="H27" s="40" t="s">
        <v>19</v>
      </c>
      <c r="I27" s="35"/>
    </row>
    <row r="28" spans="2:9">
      <c r="B28" s="8" t="s">
        <v>99</v>
      </c>
      <c r="C28" s="24" t="s">
        <v>100</v>
      </c>
      <c r="D28" s="151">
        <v>19573</v>
      </c>
      <c r="G28" s="41" t="s">
        <v>82</v>
      </c>
      <c r="H28" s="41"/>
      <c r="I28" s="36">
        <v>2018</v>
      </c>
    </row>
    <row r="29" spans="2:9">
      <c r="D29"/>
    </row>
    <row r="30" spans="2:9">
      <c r="B30" s="21" t="s">
        <v>269</v>
      </c>
      <c r="D30"/>
    </row>
    <row r="31" spans="2:9">
      <c r="B31" s="148" t="s">
        <v>150</v>
      </c>
      <c r="C31" s="22" t="s">
        <v>46</v>
      </c>
      <c r="D31" s="14">
        <v>7</v>
      </c>
      <c r="G31" s="34" t="s">
        <v>82</v>
      </c>
      <c r="H31" s="34"/>
      <c r="I31" s="34" t="s">
        <v>397</v>
      </c>
    </row>
    <row r="32" spans="2:9">
      <c r="B32" s="149" t="s">
        <v>268</v>
      </c>
      <c r="C32" s="23"/>
      <c r="D32" s="17">
        <v>4</v>
      </c>
      <c r="G32" s="35"/>
      <c r="H32" s="35"/>
      <c r="I32" s="35">
        <v>2015</v>
      </c>
    </row>
    <row r="33" spans="2:13">
      <c r="B33" s="149" t="s">
        <v>129</v>
      </c>
      <c r="C33" s="23"/>
      <c r="D33" s="17">
        <v>3</v>
      </c>
      <c r="G33" s="35"/>
      <c r="H33" s="35"/>
      <c r="I33" s="35" t="s">
        <v>398</v>
      </c>
    </row>
    <row r="34" spans="2:13">
      <c r="B34" s="149" t="s">
        <v>126</v>
      </c>
      <c r="C34" s="23"/>
      <c r="D34" s="17" t="s">
        <v>340</v>
      </c>
      <c r="G34" s="35"/>
      <c r="H34" s="35"/>
      <c r="I34" s="35"/>
    </row>
    <row r="35" spans="2:13">
      <c r="B35" s="135" t="s">
        <v>101</v>
      </c>
      <c r="C35" s="23" t="s">
        <v>46</v>
      </c>
      <c r="D35" s="17">
        <v>1</v>
      </c>
      <c r="G35" s="35" t="s">
        <v>82</v>
      </c>
      <c r="H35" s="35" t="s">
        <v>399</v>
      </c>
      <c r="I35" s="35">
        <v>2017</v>
      </c>
    </row>
    <row r="36" spans="2:13">
      <c r="B36" s="135" t="s">
        <v>102</v>
      </c>
      <c r="C36" s="23" t="s">
        <v>46</v>
      </c>
      <c r="D36" s="17">
        <v>1</v>
      </c>
      <c r="G36" s="35" t="s">
        <v>82</v>
      </c>
      <c r="H36" s="35" t="s">
        <v>399</v>
      </c>
      <c r="I36" s="35">
        <v>2017</v>
      </c>
    </row>
    <row r="37" spans="2:13">
      <c r="B37" s="135" t="s">
        <v>103</v>
      </c>
      <c r="C37" s="23" t="s">
        <v>46</v>
      </c>
      <c r="D37" s="17">
        <v>1</v>
      </c>
      <c r="G37" s="35" t="s">
        <v>82</v>
      </c>
      <c r="H37" s="35" t="s">
        <v>399</v>
      </c>
      <c r="I37" s="35">
        <v>2017</v>
      </c>
    </row>
    <row r="38" spans="2:13">
      <c r="B38" s="135" t="s">
        <v>149</v>
      </c>
      <c r="C38" s="23" t="s">
        <v>46</v>
      </c>
      <c r="D38" s="17">
        <v>1</v>
      </c>
      <c r="G38" s="35" t="s">
        <v>82</v>
      </c>
      <c r="H38" s="35" t="s">
        <v>399</v>
      </c>
      <c r="I38" s="35">
        <v>2005</v>
      </c>
    </row>
    <row r="39" spans="2:13">
      <c r="B39" s="8" t="s">
        <v>104</v>
      </c>
      <c r="C39" s="24" t="s">
        <v>46</v>
      </c>
      <c r="D39" s="151">
        <v>4</v>
      </c>
      <c r="G39" s="36" t="s">
        <v>82</v>
      </c>
      <c r="H39" s="36" t="s">
        <v>399</v>
      </c>
      <c r="I39" s="36">
        <v>2015</v>
      </c>
    </row>
    <row r="42" spans="2:13" ht="16.5" customHeight="1">
      <c r="D42" s="213" t="s">
        <v>105</v>
      </c>
      <c r="E42" s="214" t="s">
        <v>106</v>
      </c>
      <c r="F42" s="214"/>
      <c r="G42" s="214"/>
      <c r="H42" s="215" t="s">
        <v>65</v>
      </c>
      <c r="I42" s="215" t="s">
        <v>66</v>
      </c>
    </row>
    <row r="43" spans="2:13" ht="16.5" customHeight="1">
      <c r="B43" s="21" t="s">
        <v>219</v>
      </c>
      <c r="D43" s="213"/>
      <c r="E43" s="214"/>
      <c r="F43" s="214"/>
      <c r="G43" s="214"/>
      <c r="H43" s="215"/>
      <c r="I43" s="215"/>
    </row>
    <row r="44" spans="2:13">
      <c r="B44" s="42" t="s">
        <v>107</v>
      </c>
      <c r="C44" s="22"/>
      <c r="D44" s="22"/>
      <c r="E44" s="216"/>
      <c r="F44" s="216"/>
      <c r="G44" s="216"/>
      <c r="H44" s="22"/>
      <c r="I44" s="31"/>
      <c r="K44" s="34" t="s">
        <v>82</v>
      </c>
      <c r="L44" s="34"/>
      <c r="M44" s="34"/>
    </row>
    <row r="45" spans="2:13">
      <c r="B45" s="152" t="s">
        <v>108</v>
      </c>
      <c r="C45" s="23" t="s">
        <v>67</v>
      </c>
      <c r="D45" s="23">
        <v>350.45</v>
      </c>
      <c r="E45" s="207">
        <v>807233.53899999999</v>
      </c>
      <c r="F45" s="207"/>
      <c r="G45" s="207"/>
      <c r="H45" s="23">
        <f>E45-I45</f>
        <v>805333.53899999999</v>
      </c>
      <c r="I45" s="32">
        <v>1900</v>
      </c>
      <c r="K45" s="35" t="s">
        <v>82</v>
      </c>
      <c r="L45" s="35"/>
      <c r="M45" s="35">
        <v>2018</v>
      </c>
    </row>
    <row r="46" spans="2:13">
      <c r="B46" s="152" t="s">
        <v>109</v>
      </c>
      <c r="C46" s="23" t="s">
        <v>110</v>
      </c>
      <c r="D46" s="23">
        <v>48</v>
      </c>
      <c r="E46" s="207">
        <v>58026.720000000001</v>
      </c>
      <c r="F46" s="207"/>
      <c r="G46" s="207"/>
      <c r="H46" s="207">
        <v>58026.720000000001</v>
      </c>
      <c r="I46" s="207"/>
      <c r="J46" s="207"/>
      <c r="K46" s="35" t="s">
        <v>82</v>
      </c>
      <c r="L46" s="35"/>
      <c r="M46" s="35">
        <v>2018</v>
      </c>
    </row>
    <row r="47" spans="2:13">
      <c r="B47" s="152" t="s">
        <v>111</v>
      </c>
      <c r="C47" s="23" t="s">
        <v>110</v>
      </c>
      <c r="D47" s="23">
        <v>2.5</v>
      </c>
      <c r="E47" s="207">
        <v>1996.25</v>
      </c>
      <c r="F47" s="207"/>
      <c r="G47" s="207"/>
      <c r="H47" s="23">
        <v>1996.25</v>
      </c>
      <c r="I47" s="32" t="s">
        <v>340</v>
      </c>
      <c r="K47" s="35" t="s">
        <v>82</v>
      </c>
      <c r="L47" s="35"/>
      <c r="M47" s="35">
        <v>2018</v>
      </c>
    </row>
    <row r="48" spans="2:13">
      <c r="B48" s="152" t="s">
        <v>112</v>
      </c>
      <c r="C48" s="23" t="s">
        <v>110</v>
      </c>
      <c r="D48" s="23" t="s">
        <v>340</v>
      </c>
      <c r="E48" s="207"/>
      <c r="F48" s="207"/>
      <c r="G48" s="207"/>
      <c r="H48" s="23"/>
      <c r="I48" s="32"/>
      <c r="K48" s="35" t="s">
        <v>82</v>
      </c>
      <c r="L48" s="35"/>
      <c r="M48" s="35"/>
    </row>
    <row r="49" spans="2:13">
      <c r="B49" s="152" t="s">
        <v>113</v>
      </c>
      <c r="C49" s="23" t="s">
        <v>110</v>
      </c>
      <c r="D49" s="23" t="s">
        <v>340</v>
      </c>
      <c r="E49" s="207"/>
      <c r="F49" s="207"/>
      <c r="G49" s="207"/>
      <c r="H49" s="23"/>
      <c r="I49" s="32"/>
      <c r="K49" s="36" t="s">
        <v>82</v>
      </c>
      <c r="L49" s="36"/>
      <c r="M49" s="35"/>
    </row>
    <row r="50" spans="2:13">
      <c r="B50" s="152" t="s">
        <v>114</v>
      </c>
      <c r="C50" s="23" t="s">
        <v>110</v>
      </c>
      <c r="D50" s="23" t="s">
        <v>340</v>
      </c>
      <c r="E50" s="207"/>
      <c r="F50" s="207"/>
      <c r="G50" s="207"/>
      <c r="H50" s="23"/>
      <c r="I50" s="32"/>
      <c r="K50" s="34" t="s">
        <v>82</v>
      </c>
      <c r="M50" s="35"/>
    </row>
    <row r="51" spans="2:13">
      <c r="B51" s="152" t="s">
        <v>115</v>
      </c>
      <c r="C51" s="23" t="s">
        <v>110</v>
      </c>
      <c r="D51" s="23">
        <v>70.94</v>
      </c>
      <c r="E51" s="207">
        <v>107988.65</v>
      </c>
      <c r="F51" s="207"/>
      <c r="G51" s="207"/>
      <c r="H51" s="23"/>
      <c r="I51" s="32"/>
      <c r="K51" s="35" t="s">
        <v>82</v>
      </c>
      <c r="M51" s="35">
        <v>2018</v>
      </c>
    </row>
    <row r="52" spans="2:13">
      <c r="B52" s="15" t="s">
        <v>152</v>
      </c>
      <c r="C52" s="23"/>
      <c r="D52" s="23"/>
      <c r="E52" s="207"/>
      <c r="F52" s="207"/>
      <c r="G52" s="207"/>
      <c r="H52" s="23"/>
      <c r="I52" s="32"/>
      <c r="K52" s="35" t="s">
        <v>82</v>
      </c>
      <c r="M52" s="35"/>
    </row>
    <row r="53" spans="2:13">
      <c r="B53" s="152" t="s">
        <v>153</v>
      </c>
      <c r="C53" s="23" t="s">
        <v>110</v>
      </c>
      <c r="D53" s="23" t="s">
        <v>340</v>
      </c>
      <c r="E53" s="207"/>
      <c r="F53" s="207"/>
      <c r="G53" s="207"/>
      <c r="H53" s="23"/>
      <c r="I53" s="32"/>
      <c r="K53" s="35" t="s">
        <v>82</v>
      </c>
      <c r="M53" s="35"/>
    </row>
    <row r="54" spans="2:13">
      <c r="B54" s="152" t="s">
        <v>140</v>
      </c>
      <c r="C54" s="23" t="s">
        <v>110</v>
      </c>
      <c r="D54" s="23">
        <v>10.4</v>
      </c>
      <c r="E54" s="207">
        <v>1139.94</v>
      </c>
      <c r="F54" s="207"/>
      <c r="G54" s="207"/>
      <c r="H54" s="23">
        <v>1139.94</v>
      </c>
      <c r="I54" s="32" t="s">
        <v>340</v>
      </c>
      <c r="K54" s="35" t="s">
        <v>82</v>
      </c>
      <c r="M54" s="35"/>
    </row>
    <row r="55" spans="2:13">
      <c r="B55" s="152" t="s">
        <v>154</v>
      </c>
      <c r="C55" s="23" t="s">
        <v>110</v>
      </c>
      <c r="D55" s="23" t="s">
        <v>340</v>
      </c>
      <c r="E55" s="207"/>
      <c r="F55" s="207"/>
      <c r="G55" s="207"/>
      <c r="H55" s="23"/>
      <c r="I55" s="32"/>
      <c r="K55" s="35" t="s">
        <v>82</v>
      </c>
      <c r="M55" s="35"/>
    </row>
    <row r="56" spans="2:13">
      <c r="B56" s="152" t="s">
        <v>155</v>
      </c>
      <c r="C56" s="23" t="s">
        <v>110</v>
      </c>
      <c r="D56" s="23">
        <v>10.199999999999999</v>
      </c>
      <c r="E56" s="207">
        <v>9996</v>
      </c>
      <c r="F56" s="207"/>
      <c r="G56" s="207"/>
      <c r="H56" s="23">
        <v>9996</v>
      </c>
      <c r="I56" s="32" t="s">
        <v>340</v>
      </c>
      <c r="K56" s="35" t="s">
        <v>82</v>
      </c>
      <c r="M56" s="35">
        <v>2018</v>
      </c>
    </row>
    <row r="57" spans="2:13">
      <c r="B57" s="152" t="s">
        <v>156</v>
      </c>
      <c r="C57" s="23" t="s">
        <v>110</v>
      </c>
      <c r="D57" s="23" t="s">
        <v>340</v>
      </c>
      <c r="E57" s="207"/>
      <c r="F57" s="207"/>
      <c r="G57" s="207"/>
      <c r="H57" s="23"/>
      <c r="I57" s="32"/>
      <c r="K57" s="35" t="s">
        <v>82</v>
      </c>
      <c r="M57" s="35"/>
    </row>
    <row r="58" spans="2:13">
      <c r="B58" s="15" t="s">
        <v>157</v>
      </c>
      <c r="C58" s="23"/>
      <c r="D58" s="23"/>
      <c r="E58" s="207"/>
      <c r="F58" s="207"/>
      <c r="G58" s="207"/>
      <c r="H58" s="23"/>
      <c r="I58" s="32"/>
      <c r="K58" s="35" t="s">
        <v>82</v>
      </c>
      <c r="M58" s="35"/>
    </row>
    <row r="59" spans="2:13">
      <c r="B59" s="152" t="s">
        <v>316</v>
      </c>
      <c r="C59" s="23" t="s">
        <v>110</v>
      </c>
      <c r="D59" s="23" t="s">
        <v>340</v>
      </c>
      <c r="E59" s="207"/>
      <c r="F59" s="207"/>
      <c r="G59" s="207"/>
      <c r="H59" s="23"/>
      <c r="I59" s="32"/>
      <c r="K59" s="35" t="s">
        <v>82</v>
      </c>
      <c r="M59" s="35"/>
    </row>
    <row r="60" spans="2:13">
      <c r="B60" s="152" t="s">
        <v>158</v>
      </c>
      <c r="C60" s="23" t="s">
        <v>110</v>
      </c>
      <c r="D60" s="23">
        <v>5.6</v>
      </c>
      <c r="E60" s="207">
        <v>520</v>
      </c>
      <c r="F60" s="207"/>
      <c r="G60" s="207"/>
      <c r="H60" s="23">
        <v>300</v>
      </c>
      <c r="I60" s="32">
        <v>220</v>
      </c>
      <c r="K60" s="35" t="s">
        <v>82</v>
      </c>
      <c r="M60" s="35">
        <v>2018</v>
      </c>
    </row>
    <row r="61" spans="2:13">
      <c r="B61" s="152" t="s">
        <v>159</v>
      </c>
      <c r="C61" s="23" t="s">
        <v>110</v>
      </c>
      <c r="D61" s="23" t="s">
        <v>340</v>
      </c>
      <c r="E61" s="207"/>
      <c r="F61" s="207"/>
      <c r="G61" s="207"/>
      <c r="H61" s="23"/>
      <c r="I61" s="32"/>
      <c r="K61" s="35" t="s">
        <v>82</v>
      </c>
      <c r="M61" s="35"/>
    </row>
    <row r="62" spans="2:13">
      <c r="B62" s="15" t="s">
        <v>183</v>
      </c>
      <c r="C62" s="23"/>
      <c r="D62" s="23"/>
      <c r="E62" s="207"/>
      <c r="F62" s="207"/>
      <c r="G62" s="207"/>
      <c r="H62" s="23"/>
      <c r="I62" s="32"/>
      <c r="K62" s="35" t="s">
        <v>82</v>
      </c>
      <c r="M62" s="35"/>
    </row>
    <row r="63" spans="2:13">
      <c r="B63" s="152" t="s">
        <v>184</v>
      </c>
      <c r="C63" s="23" t="s">
        <v>110</v>
      </c>
      <c r="D63" s="23">
        <v>79.8</v>
      </c>
      <c r="E63" s="207">
        <v>120551.466</v>
      </c>
      <c r="F63" s="207"/>
      <c r="G63" s="207"/>
      <c r="H63" s="23">
        <v>79800</v>
      </c>
      <c r="I63" s="32">
        <f>E63-H63</f>
        <v>40751.466</v>
      </c>
      <c r="K63" s="35" t="s">
        <v>82</v>
      </c>
      <c r="M63" s="35">
        <v>2018</v>
      </c>
    </row>
    <row r="64" spans="2:13">
      <c r="B64" s="152" t="s">
        <v>185</v>
      </c>
      <c r="C64" s="23" t="s">
        <v>110</v>
      </c>
      <c r="D64" s="23">
        <v>8</v>
      </c>
      <c r="E64" s="207">
        <v>1200</v>
      </c>
      <c r="F64" s="207"/>
      <c r="G64" s="207"/>
      <c r="H64" s="23" t="s">
        <v>340</v>
      </c>
      <c r="I64" s="32">
        <v>1200</v>
      </c>
      <c r="K64" s="35" t="s">
        <v>82</v>
      </c>
      <c r="M64" s="35">
        <v>2018</v>
      </c>
    </row>
    <row r="65" spans="2:13">
      <c r="B65" s="15" t="s">
        <v>160</v>
      </c>
      <c r="C65" s="23"/>
      <c r="D65" s="23"/>
      <c r="E65" s="207"/>
      <c r="F65" s="207"/>
      <c r="G65" s="207"/>
      <c r="H65" s="23"/>
      <c r="I65" s="32"/>
      <c r="K65" s="35" t="s">
        <v>82</v>
      </c>
      <c r="M65" s="35"/>
    </row>
    <row r="66" spans="2:13">
      <c r="B66" s="152" t="s">
        <v>141</v>
      </c>
      <c r="C66" s="23" t="s">
        <v>110</v>
      </c>
      <c r="D66" s="23">
        <v>120.58</v>
      </c>
      <c r="E66" s="207">
        <v>67524.800000000003</v>
      </c>
      <c r="F66" s="207"/>
      <c r="G66" s="207"/>
      <c r="H66" s="23">
        <v>67524.800000000003</v>
      </c>
      <c r="I66" s="32" t="s">
        <v>340</v>
      </c>
      <c r="K66" s="36" t="s">
        <v>82</v>
      </c>
      <c r="M66" s="35"/>
    </row>
    <row r="67" spans="2:13">
      <c r="B67" s="152" t="s">
        <v>151</v>
      </c>
      <c r="C67" s="23" t="s">
        <v>110</v>
      </c>
      <c r="D67" s="23">
        <v>5</v>
      </c>
      <c r="E67" s="207">
        <v>3500</v>
      </c>
      <c r="F67" s="207"/>
      <c r="G67" s="207"/>
      <c r="H67" s="23">
        <v>3500</v>
      </c>
      <c r="I67" s="32" t="s">
        <v>340</v>
      </c>
      <c r="K67" s="34" t="s">
        <v>82</v>
      </c>
      <c r="M67" s="35">
        <v>2018</v>
      </c>
    </row>
    <row r="68" spans="2:13">
      <c r="B68" s="152" t="s">
        <v>142</v>
      </c>
      <c r="C68" s="23" t="s">
        <v>110</v>
      </c>
      <c r="D68" s="23" t="s">
        <v>340</v>
      </c>
      <c r="E68" s="207"/>
      <c r="F68" s="207"/>
      <c r="G68" s="207"/>
      <c r="H68" s="23"/>
      <c r="I68" s="32"/>
      <c r="K68" s="35" t="s">
        <v>82</v>
      </c>
      <c r="M68" s="35"/>
    </row>
    <row r="69" spans="2:13">
      <c r="B69" s="152" t="s">
        <v>270</v>
      </c>
      <c r="C69" s="23" t="s">
        <v>110</v>
      </c>
      <c r="D69" s="23" t="s">
        <v>340</v>
      </c>
      <c r="E69" s="207"/>
      <c r="F69" s="207"/>
      <c r="G69" s="207"/>
      <c r="H69" s="23"/>
      <c r="I69" s="32"/>
      <c r="K69" s="35" t="s">
        <v>82</v>
      </c>
      <c r="M69" s="35"/>
    </row>
    <row r="70" spans="2:13">
      <c r="B70" s="152" t="s">
        <v>271</v>
      </c>
      <c r="C70" s="23" t="s">
        <v>272</v>
      </c>
      <c r="D70" s="23">
        <v>18</v>
      </c>
      <c r="E70" s="207">
        <v>62199.9</v>
      </c>
      <c r="F70" s="207"/>
      <c r="G70" s="207"/>
      <c r="H70" s="23">
        <v>30000</v>
      </c>
      <c r="I70" s="32">
        <f>E70-H70</f>
        <v>32199.9</v>
      </c>
      <c r="K70" s="35"/>
      <c r="M70" s="35">
        <v>2018</v>
      </c>
    </row>
    <row r="71" spans="2:13">
      <c r="B71" s="15" t="s">
        <v>116</v>
      </c>
      <c r="C71" s="23"/>
      <c r="D71" s="23"/>
      <c r="E71" s="207"/>
      <c r="F71" s="207"/>
      <c r="G71" s="207"/>
      <c r="H71" s="23"/>
      <c r="I71" s="32"/>
      <c r="K71" s="35" t="s">
        <v>82</v>
      </c>
      <c r="M71" s="35"/>
    </row>
    <row r="72" spans="2:13">
      <c r="B72" s="152" t="s">
        <v>161</v>
      </c>
      <c r="C72" s="23" t="s">
        <v>110</v>
      </c>
      <c r="D72" s="23">
        <v>0.3</v>
      </c>
      <c r="E72" s="207">
        <v>38.79</v>
      </c>
      <c r="F72" s="207"/>
      <c r="G72" s="207"/>
      <c r="H72" s="23">
        <v>38.79</v>
      </c>
      <c r="I72" s="32" t="s">
        <v>340</v>
      </c>
      <c r="K72" s="35" t="s">
        <v>82</v>
      </c>
      <c r="M72" s="35">
        <v>2018</v>
      </c>
    </row>
    <row r="73" spans="2:13" ht="15.75">
      <c r="B73" s="152" t="s">
        <v>143</v>
      </c>
      <c r="C73" s="23" t="s">
        <v>110</v>
      </c>
      <c r="D73" s="23">
        <v>19.21</v>
      </c>
      <c r="E73" s="207">
        <v>33629.025999999998</v>
      </c>
      <c r="F73" s="207"/>
      <c r="G73" s="207"/>
      <c r="H73" s="153">
        <f>E73-I73</f>
        <v>31175.775999999998</v>
      </c>
      <c r="I73" s="154">
        <v>2453.25</v>
      </c>
      <c r="K73" s="35" t="s">
        <v>82</v>
      </c>
      <c r="M73" s="35">
        <v>2018</v>
      </c>
    </row>
    <row r="74" spans="2:13">
      <c r="B74" s="152" t="s">
        <v>162</v>
      </c>
      <c r="C74" s="23" t="s">
        <v>163</v>
      </c>
      <c r="D74" s="23">
        <v>3.7</v>
      </c>
      <c r="E74" s="207">
        <v>12785.535000000002</v>
      </c>
      <c r="F74" s="207"/>
      <c r="G74" s="207"/>
      <c r="H74" s="23">
        <f>E74-I74</f>
        <v>11285.535000000002</v>
      </c>
      <c r="I74" s="32">
        <v>1500</v>
      </c>
      <c r="K74" s="35" t="s">
        <v>82</v>
      </c>
      <c r="M74" s="35">
        <v>2018</v>
      </c>
    </row>
    <row r="75" spans="2:13">
      <c r="B75" s="152" t="s">
        <v>164</v>
      </c>
      <c r="C75" s="23" t="s">
        <v>110</v>
      </c>
      <c r="D75" s="23">
        <v>4.5</v>
      </c>
      <c r="E75" s="207">
        <v>9225</v>
      </c>
      <c r="F75" s="207"/>
      <c r="G75" s="207"/>
      <c r="H75" s="23">
        <f>E75-I75</f>
        <v>8995</v>
      </c>
      <c r="I75" s="32">
        <v>230</v>
      </c>
      <c r="K75" s="35" t="s">
        <v>82</v>
      </c>
      <c r="M75" s="35">
        <v>2018</v>
      </c>
    </row>
    <row r="76" spans="2:13">
      <c r="B76" s="152" t="s">
        <v>144</v>
      </c>
      <c r="C76" s="23" t="s">
        <v>110</v>
      </c>
      <c r="D76" s="23">
        <v>1.1000000000000001</v>
      </c>
      <c r="E76" s="207">
        <v>1128.2810000000002</v>
      </c>
      <c r="F76" s="207"/>
      <c r="G76" s="207"/>
      <c r="H76" s="207">
        <v>1128.2810000000002</v>
      </c>
      <c r="I76" s="207"/>
      <c r="J76" s="207"/>
      <c r="K76" s="35" t="s">
        <v>82</v>
      </c>
      <c r="M76" s="35">
        <v>2018</v>
      </c>
    </row>
    <row r="77" spans="2:13">
      <c r="B77" s="152" t="s">
        <v>165</v>
      </c>
      <c r="C77" s="23" t="s">
        <v>110</v>
      </c>
      <c r="D77" s="23">
        <v>10.5</v>
      </c>
      <c r="E77" s="207">
        <v>22330.035</v>
      </c>
      <c r="F77" s="207"/>
      <c r="G77" s="207"/>
      <c r="H77" s="23">
        <f>E77-I77</f>
        <v>21480.035</v>
      </c>
      <c r="I77" s="32">
        <v>850</v>
      </c>
      <c r="K77" s="35" t="s">
        <v>82</v>
      </c>
      <c r="M77" s="35">
        <v>2018</v>
      </c>
    </row>
    <row r="78" spans="2:13">
      <c r="B78" s="152" t="s">
        <v>166</v>
      </c>
      <c r="C78" s="23" t="s">
        <v>110</v>
      </c>
      <c r="D78" s="23" t="s">
        <v>340</v>
      </c>
      <c r="E78" s="207"/>
      <c r="F78" s="207"/>
      <c r="G78" s="207"/>
      <c r="H78" s="23"/>
      <c r="I78" s="32"/>
      <c r="K78" s="35" t="s">
        <v>82</v>
      </c>
      <c r="M78" s="35"/>
    </row>
    <row r="79" spans="2:13">
      <c r="B79" s="152" t="s">
        <v>167</v>
      </c>
      <c r="C79" s="23" t="s">
        <v>110</v>
      </c>
      <c r="D79" s="23">
        <v>7.24</v>
      </c>
      <c r="E79" s="207">
        <v>11926.9588</v>
      </c>
      <c r="F79" s="207"/>
      <c r="G79" s="207"/>
      <c r="H79" s="23">
        <f>E79-I79</f>
        <v>9426.9588000000003</v>
      </c>
      <c r="I79" s="32">
        <v>2500</v>
      </c>
      <c r="K79" s="35" t="s">
        <v>82</v>
      </c>
      <c r="M79" s="35">
        <v>2018</v>
      </c>
    </row>
    <row r="80" spans="2:13">
      <c r="B80" s="152" t="s">
        <v>168</v>
      </c>
      <c r="C80" s="23" t="s">
        <v>110</v>
      </c>
      <c r="D80" s="23" t="s">
        <v>340</v>
      </c>
      <c r="E80" s="207"/>
      <c r="F80" s="207"/>
      <c r="G80" s="207"/>
      <c r="H80" s="23"/>
      <c r="I80" s="32"/>
      <c r="K80" s="35" t="s">
        <v>82</v>
      </c>
      <c r="M80" s="35"/>
    </row>
    <row r="81" spans="2:13">
      <c r="B81" s="152" t="s">
        <v>169</v>
      </c>
      <c r="C81" s="23" t="s">
        <v>110</v>
      </c>
      <c r="D81" s="23">
        <v>5.15</v>
      </c>
      <c r="E81" s="207">
        <v>8398.1050000000014</v>
      </c>
      <c r="F81" s="207"/>
      <c r="G81" s="207"/>
      <c r="H81" s="23">
        <v>8398.1049999999996</v>
      </c>
      <c r="I81" s="32" t="s">
        <v>340</v>
      </c>
      <c r="K81" s="35" t="s">
        <v>82</v>
      </c>
      <c r="M81" s="35">
        <v>2018</v>
      </c>
    </row>
    <row r="82" spans="2:13">
      <c r="B82" s="152" t="s">
        <v>170</v>
      </c>
      <c r="C82" s="23" t="s">
        <v>110</v>
      </c>
      <c r="D82" s="23" t="s">
        <v>340</v>
      </c>
      <c r="E82" s="207"/>
      <c r="F82" s="207"/>
      <c r="G82" s="207"/>
      <c r="H82" s="23"/>
      <c r="I82" s="32"/>
      <c r="K82" s="35" t="s">
        <v>82</v>
      </c>
      <c r="M82" s="35"/>
    </row>
    <row r="83" spans="2:13">
      <c r="B83" s="152" t="s">
        <v>171</v>
      </c>
      <c r="C83" s="23" t="s">
        <v>110</v>
      </c>
      <c r="D83" s="23" t="s">
        <v>340</v>
      </c>
      <c r="E83" s="207"/>
      <c r="F83" s="207"/>
      <c r="G83" s="207"/>
      <c r="H83" s="23"/>
      <c r="I83" s="32"/>
      <c r="K83" s="35" t="s">
        <v>82</v>
      </c>
      <c r="M83" s="35"/>
    </row>
    <row r="84" spans="2:13">
      <c r="B84" s="152" t="s">
        <v>172</v>
      </c>
      <c r="C84" s="23" t="s">
        <v>110</v>
      </c>
      <c r="D84" s="23">
        <v>5.6</v>
      </c>
      <c r="E84" s="207">
        <v>10500</v>
      </c>
      <c r="F84" s="207"/>
      <c r="G84" s="207"/>
      <c r="H84" s="23">
        <f>E84-I84</f>
        <v>5500</v>
      </c>
      <c r="I84" s="32">
        <v>5000</v>
      </c>
      <c r="K84" s="35" t="s">
        <v>82</v>
      </c>
      <c r="M84" s="35">
        <v>2018</v>
      </c>
    </row>
    <row r="85" spans="2:13">
      <c r="B85" s="152" t="s">
        <v>173</v>
      </c>
      <c r="C85" s="23" t="s">
        <v>110</v>
      </c>
      <c r="D85" s="23">
        <v>2.1</v>
      </c>
      <c r="E85" s="207">
        <v>3200</v>
      </c>
      <c r="F85" s="207"/>
      <c r="G85" s="207"/>
      <c r="H85" s="23">
        <f>E85-I85</f>
        <v>2350</v>
      </c>
      <c r="I85" s="32">
        <v>850</v>
      </c>
      <c r="K85" s="35" t="s">
        <v>82</v>
      </c>
      <c r="M85" s="35">
        <v>2018</v>
      </c>
    </row>
    <row r="86" spans="2:13">
      <c r="B86" s="152" t="s">
        <v>174</v>
      </c>
      <c r="C86" s="23" t="s">
        <v>110</v>
      </c>
      <c r="D86" s="23">
        <v>2.5</v>
      </c>
      <c r="E86" s="207">
        <v>2200</v>
      </c>
      <c r="F86" s="207"/>
      <c r="G86" s="207"/>
      <c r="H86" s="23">
        <v>1100</v>
      </c>
      <c r="I86" s="32">
        <v>1000</v>
      </c>
      <c r="K86" s="35" t="s">
        <v>82</v>
      </c>
      <c r="M86" s="35">
        <v>2018</v>
      </c>
    </row>
    <row r="87" spans="2:13">
      <c r="B87" s="152" t="s">
        <v>175</v>
      </c>
      <c r="C87" s="23" t="s">
        <v>110</v>
      </c>
      <c r="D87" s="23">
        <v>1.8</v>
      </c>
      <c r="E87" s="207">
        <v>550</v>
      </c>
      <c r="F87" s="207"/>
      <c r="G87" s="207"/>
      <c r="H87" s="23">
        <v>200</v>
      </c>
      <c r="I87" s="32">
        <v>350</v>
      </c>
      <c r="K87" s="35" t="s">
        <v>82</v>
      </c>
      <c r="M87" s="35">
        <v>2018</v>
      </c>
    </row>
    <row r="88" spans="2:13">
      <c r="B88" s="152" t="s">
        <v>176</v>
      </c>
      <c r="C88" s="23" t="s">
        <v>110</v>
      </c>
      <c r="D88" s="23">
        <v>1.2</v>
      </c>
      <c r="E88" s="207">
        <v>3500</v>
      </c>
      <c r="F88" s="207"/>
      <c r="G88" s="207"/>
      <c r="H88" s="23">
        <v>1500</v>
      </c>
      <c r="I88" s="32">
        <v>2000</v>
      </c>
      <c r="K88" s="35" t="s">
        <v>82</v>
      </c>
      <c r="M88" s="35">
        <v>2018</v>
      </c>
    </row>
    <row r="89" spans="2:13">
      <c r="B89" s="152" t="s">
        <v>177</v>
      </c>
      <c r="C89" s="23" t="s">
        <v>110</v>
      </c>
      <c r="D89" s="23">
        <v>2.5</v>
      </c>
      <c r="E89" s="207">
        <v>5850</v>
      </c>
      <c r="F89" s="207"/>
      <c r="G89" s="207"/>
      <c r="H89" s="23">
        <f>E89-I89</f>
        <v>4650</v>
      </c>
      <c r="I89" s="32">
        <v>1200</v>
      </c>
      <c r="K89" s="35" t="s">
        <v>82</v>
      </c>
      <c r="M89" s="35">
        <v>2018</v>
      </c>
    </row>
    <row r="90" spans="2:13">
      <c r="B90" s="152" t="s">
        <v>178</v>
      </c>
      <c r="C90" s="23" t="s">
        <v>110</v>
      </c>
      <c r="D90" s="23">
        <v>2.7</v>
      </c>
      <c r="E90" s="207">
        <v>6500</v>
      </c>
      <c r="F90" s="207"/>
      <c r="G90" s="207"/>
      <c r="H90" s="23">
        <v>6000</v>
      </c>
      <c r="I90" s="32">
        <v>500</v>
      </c>
      <c r="K90" s="35" t="s">
        <v>82</v>
      </c>
      <c r="M90" s="35">
        <v>2018</v>
      </c>
    </row>
    <row r="91" spans="2:13">
      <c r="B91" s="152" t="s">
        <v>179</v>
      </c>
      <c r="C91" s="23" t="s">
        <v>110</v>
      </c>
      <c r="D91" s="23" t="s">
        <v>340</v>
      </c>
      <c r="E91" s="207"/>
      <c r="F91" s="207"/>
      <c r="G91" s="207"/>
      <c r="H91" s="23"/>
      <c r="I91" s="32"/>
      <c r="K91" s="35" t="s">
        <v>82</v>
      </c>
      <c r="M91" s="35"/>
    </row>
    <row r="92" spans="2:13">
      <c r="B92" s="152" t="s">
        <v>180</v>
      </c>
      <c r="C92" s="23" t="s">
        <v>110</v>
      </c>
      <c r="D92" s="23" t="s">
        <v>340</v>
      </c>
      <c r="E92" s="207"/>
      <c r="F92" s="207"/>
      <c r="G92" s="207"/>
      <c r="H92" s="23"/>
      <c r="I92" s="32"/>
      <c r="K92" s="35" t="s">
        <v>82</v>
      </c>
      <c r="M92" s="35"/>
    </row>
    <row r="93" spans="2:13">
      <c r="B93" s="152" t="s">
        <v>181</v>
      </c>
      <c r="C93" s="23" t="s">
        <v>110</v>
      </c>
      <c r="D93" s="23" t="s">
        <v>340</v>
      </c>
      <c r="E93" s="207"/>
      <c r="F93" s="207"/>
      <c r="G93" s="207"/>
      <c r="H93" s="23"/>
      <c r="I93" s="32"/>
      <c r="K93" s="35" t="s">
        <v>82</v>
      </c>
      <c r="M93" s="35"/>
    </row>
    <row r="94" spans="2:13">
      <c r="B94" s="155" t="s">
        <v>182</v>
      </c>
      <c r="C94" s="43" t="s">
        <v>110</v>
      </c>
      <c r="D94" s="43" t="s">
        <v>340</v>
      </c>
      <c r="E94" s="209"/>
      <c r="F94" s="209"/>
      <c r="G94" s="209"/>
      <c r="H94" s="43"/>
      <c r="I94" s="156"/>
      <c r="K94" s="36" t="s">
        <v>82</v>
      </c>
      <c r="M94" s="36"/>
    </row>
    <row r="95" spans="2:13">
      <c r="D95"/>
    </row>
    <row r="96" spans="2:13">
      <c r="D96"/>
    </row>
    <row r="97" spans="2:13">
      <c r="B97" s="12" t="s">
        <v>117</v>
      </c>
      <c r="C97" s="22"/>
      <c r="D97" s="13" t="s">
        <v>202</v>
      </c>
      <c r="E97" s="212" t="s">
        <v>285</v>
      </c>
      <c r="F97" s="212"/>
      <c r="G97" s="212"/>
      <c r="H97" s="13" t="s">
        <v>286</v>
      </c>
      <c r="I97" s="14" t="s">
        <v>287</v>
      </c>
      <c r="K97" s="34"/>
      <c r="M97" s="34"/>
    </row>
    <row r="98" spans="2:13">
      <c r="B98" s="152" t="s">
        <v>145</v>
      </c>
      <c r="C98" s="23" t="s">
        <v>201</v>
      </c>
      <c r="D98" s="23" t="s">
        <v>340</v>
      </c>
      <c r="E98" s="207"/>
      <c r="F98" s="207"/>
      <c r="G98" s="207"/>
      <c r="H98" s="23"/>
      <c r="I98" s="32"/>
      <c r="K98" s="34" t="s">
        <v>82</v>
      </c>
      <c r="M98" s="35"/>
    </row>
    <row r="99" spans="2:13">
      <c r="B99" s="152" t="s">
        <v>186</v>
      </c>
      <c r="C99" s="23" t="s">
        <v>201</v>
      </c>
      <c r="D99" s="23">
        <v>75815</v>
      </c>
      <c r="E99" s="207">
        <v>9347250</v>
      </c>
      <c r="F99" s="207"/>
      <c r="G99" s="207"/>
      <c r="H99" s="23">
        <v>7250</v>
      </c>
      <c r="I99" s="32">
        <f>E99-H99</f>
        <v>9340000</v>
      </c>
      <c r="K99" s="35" t="s">
        <v>82</v>
      </c>
      <c r="M99" s="35">
        <v>2018</v>
      </c>
    </row>
    <row r="100" spans="2:13" ht="15.75">
      <c r="B100" s="152" t="s">
        <v>187</v>
      </c>
      <c r="C100" s="23" t="s">
        <v>201</v>
      </c>
      <c r="D100" s="157">
        <v>4500</v>
      </c>
      <c r="E100" s="207">
        <v>19350</v>
      </c>
      <c r="F100" s="207"/>
      <c r="G100" s="207"/>
      <c r="H100" s="23">
        <v>350</v>
      </c>
      <c r="I100" s="32">
        <f>E100-H100</f>
        <v>19000</v>
      </c>
      <c r="K100" s="35" t="s">
        <v>82</v>
      </c>
      <c r="M100" s="35">
        <v>2018</v>
      </c>
    </row>
    <row r="101" spans="2:13">
      <c r="B101" s="152" t="s">
        <v>188</v>
      </c>
      <c r="C101" s="23" t="s">
        <v>201</v>
      </c>
      <c r="D101" s="23">
        <v>1200</v>
      </c>
      <c r="E101" s="207">
        <v>8040.0000000000009</v>
      </c>
      <c r="F101" s="207"/>
      <c r="G101" s="207"/>
      <c r="H101" s="23">
        <v>8040</v>
      </c>
      <c r="I101" s="32" t="s">
        <v>340</v>
      </c>
      <c r="K101" s="35" t="s">
        <v>82</v>
      </c>
      <c r="M101" s="35">
        <v>2018</v>
      </c>
    </row>
    <row r="102" spans="2:13">
      <c r="B102" s="152" t="s">
        <v>146</v>
      </c>
      <c r="C102" s="23" t="s">
        <v>201</v>
      </c>
      <c r="D102" s="23" t="s">
        <v>340</v>
      </c>
      <c r="E102" s="207"/>
      <c r="F102" s="207"/>
      <c r="G102" s="207"/>
      <c r="H102" s="23"/>
      <c r="I102" s="32"/>
      <c r="K102" s="35" t="s">
        <v>82</v>
      </c>
      <c r="M102" s="35"/>
    </row>
    <row r="103" spans="2:13">
      <c r="B103" s="152" t="s">
        <v>189</v>
      </c>
      <c r="C103" s="23" t="s">
        <v>201</v>
      </c>
      <c r="D103" s="23">
        <v>820</v>
      </c>
      <c r="E103" s="207">
        <f>820*30</f>
        <v>24600</v>
      </c>
      <c r="F103" s="207"/>
      <c r="G103" s="207"/>
      <c r="H103" s="23">
        <v>24600</v>
      </c>
      <c r="I103" s="32" t="s">
        <v>340</v>
      </c>
      <c r="K103" s="35" t="s">
        <v>82</v>
      </c>
      <c r="M103" s="35">
        <v>2018</v>
      </c>
    </row>
    <row r="104" spans="2:13">
      <c r="B104" s="152" t="s">
        <v>190</v>
      </c>
      <c r="C104" s="23" t="s">
        <v>201</v>
      </c>
      <c r="D104" s="23" t="s">
        <v>340</v>
      </c>
      <c r="E104" s="207"/>
      <c r="F104" s="207"/>
      <c r="G104" s="207"/>
      <c r="H104" s="23"/>
      <c r="I104" s="32"/>
      <c r="K104" s="35" t="s">
        <v>82</v>
      </c>
      <c r="M104" s="35"/>
    </row>
    <row r="105" spans="2:13">
      <c r="B105" s="152" t="s">
        <v>191</v>
      </c>
      <c r="C105" s="23" t="s">
        <v>201</v>
      </c>
      <c r="D105" s="23" t="s">
        <v>340</v>
      </c>
      <c r="E105" s="207"/>
      <c r="F105" s="207"/>
      <c r="G105" s="207"/>
      <c r="H105" s="23"/>
      <c r="I105" s="32"/>
      <c r="K105" s="35" t="s">
        <v>82</v>
      </c>
      <c r="M105" s="35"/>
    </row>
    <row r="106" spans="2:13">
      <c r="B106" s="152" t="s">
        <v>192</v>
      </c>
      <c r="C106" s="23" t="s">
        <v>201</v>
      </c>
      <c r="D106" s="23">
        <v>1350</v>
      </c>
      <c r="E106" s="207">
        <f>1350*50</f>
        <v>67500</v>
      </c>
      <c r="F106" s="207"/>
      <c r="G106" s="207"/>
      <c r="H106" s="23">
        <v>67500</v>
      </c>
      <c r="I106" s="32" t="s">
        <v>340</v>
      </c>
      <c r="K106" s="35" t="s">
        <v>82</v>
      </c>
      <c r="M106" s="35">
        <v>2018</v>
      </c>
    </row>
    <row r="107" spans="2:13">
      <c r="B107" s="152" t="s">
        <v>147</v>
      </c>
      <c r="C107" s="23" t="s">
        <v>201</v>
      </c>
      <c r="D107" s="23">
        <v>1480</v>
      </c>
      <c r="E107" s="207">
        <f>D107*20</f>
        <v>29600</v>
      </c>
      <c r="F107" s="207"/>
      <c r="G107" s="207"/>
      <c r="H107" s="23">
        <v>29600</v>
      </c>
      <c r="I107" s="32" t="s">
        <v>340</v>
      </c>
      <c r="K107" s="35" t="s">
        <v>82</v>
      </c>
      <c r="M107" s="35">
        <v>2018</v>
      </c>
    </row>
    <row r="108" spans="2:13">
      <c r="B108" s="152" t="s">
        <v>193</v>
      </c>
      <c r="C108" s="23" t="s">
        <v>201</v>
      </c>
      <c r="D108" s="23" t="s">
        <v>340</v>
      </c>
      <c r="E108" s="207"/>
      <c r="F108" s="207"/>
      <c r="G108" s="207"/>
      <c r="H108" s="23"/>
      <c r="I108" s="32"/>
      <c r="K108" s="35" t="s">
        <v>82</v>
      </c>
      <c r="M108" s="35"/>
    </row>
    <row r="109" spans="2:13">
      <c r="B109" s="152" t="s">
        <v>194</v>
      </c>
      <c r="C109" s="23" t="s">
        <v>201</v>
      </c>
      <c r="D109" s="23" t="s">
        <v>340</v>
      </c>
      <c r="E109" s="207"/>
      <c r="F109" s="207"/>
      <c r="G109" s="207"/>
      <c r="H109" s="23"/>
      <c r="I109" s="32"/>
      <c r="K109" s="35" t="s">
        <v>82</v>
      </c>
      <c r="M109" s="35"/>
    </row>
    <row r="110" spans="2:13">
      <c r="B110" s="152" t="s">
        <v>195</v>
      </c>
      <c r="C110" s="23" t="s">
        <v>201</v>
      </c>
      <c r="D110" s="23">
        <v>2570</v>
      </c>
      <c r="E110" s="207">
        <v>200</v>
      </c>
      <c r="F110" s="207"/>
      <c r="G110" s="207"/>
      <c r="H110" s="23">
        <f>E110*10</f>
        <v>2000</v>
      </c>
      <c r="I110" s="32" t="s">
        <v>340</v>
      </c>
      <c r="K110" s="35" t="s">
        <v>82</v>
      </c>
      <c r="M110" s="35">
        <v>2018</v>
      </c>
    </row>
    <row r="111" spans="2:13">
      <c r="B111" s="152" t="s">
        <v>196</v>
      </c>
      <c r="C111" s="23" t="s">
        <v>201</v>
      </c>
      <c r="D111" s="23" t="s">
        <v>340</v>
      </c>
      <c r="E111" s="207"/>
      <c r="F111" s="207"/>
      <c r="G111" s="207"/>
      <c r="H111" s="23"/>
      <c r="I111" s="32"/>
      <c r="K111" s="35" t="s">
        <v>82</v>
      </c>
      <c r="M111" s="35"/>
    </row>
    <row r="112" spans="2:13">
      <c r="B112" s="152" t="s">
        <v>197</v>
      </c>
      <c r="C112" s="23" t="s">
        <v>201</v>
      </c>
      <c r="D112" s="23">
        <v>20500</v>
      </c>
      <c r="E112" s="207">
        <v>27900</v>
      </c>
      <c r="F112" s="207"/>
      <c r="G112" s="207"/>
      <c r="H112" s="23">
        <f>E112-I112</f>
        <v>7700</v>
      </c>
      <c r="I112" s="32">
        <v>20200</v>
      </c>
      <c r="K112" s="35" t="s">
        <v>82</v>
      </c>
      <c r="M112" s="35">
        <v>2018</v>
      </c>
    </row>
    <row r="113" spans="2:13">
      <c r="B113" s="152" t="s">
        <v>198</v>
      </c>
      <c r="C113" s="23" t="s">
        <v>201</v>
      </c>
      <c r="D113" s="23">
        <v>5800</v>
      </c>
      <c r="E113" s="207">
        <v>12180</v>
      </c>
      <c r="F113" s="207"/>
      <c r="G113" s="207"/>
      <c r="H113" s="23">
        <v>12180</v>
      </c>
      <c r="I113" s="32" t="s">
        <v>340</v>
      </c>
      <c r="K113" s="35" t="s">
        <v>82</v>
      </c>
      <c r="M113" s="35">
        <v>2018</v>
      </c>
    </row>
    <row r="114" spans="2:13">
      <c r="B114" s="152" t="s">
        <v>199</v>
      </c>
      <c r="C114" s="23" t="s">
        <v>201</v>
      </c>
      <c r="D114" s="23">
        <v>4500</v>
      </c>
      <c r="E114" s="207">
        <v>6739</v>
      </c>
      <c r="F114" s="207"/>
      <c r="G114" s="207"/>
      <c r="H114" s="23">
        <f>E114-I114</f>
        <v>6539</v>
      </c>
      <c r="I114" s="32">
        <v>200</v>
      </c>
      <c r="K114" s="35" t="s">
        <v>82</v>
      </c>
      <c r="M114" s="35">
        <v>2018</v>
      </c>
    </row>
    <row r="115" spans="2:13">
      <c r="B115" s="152" t="s">
        <v>200</v>
      </c>
      <c r="C115" s="23" t="s">
        <v>201</v>
      </c>
      <c r="D115" s="23" t="s">
        <v>340</v>
      </c>
      <c r="E115" s="207"/>
      <c r="F115" s="207"/>
      <c r="G115" s="207"/>
      <c r="H115" s="23"/>
      <c r="I115" s="32"/>
      <c r="K115" s="35" t="s">
        <v>82</v>
      </c>
      <c r="M115" s="36"/>
    </row>
    <row r="116" spans="2:13">
      <c r="B116" s="158" t="s">
        <v>148</v>
      </c>
      <c r="C116" s="43" t="s">
        <v>201</v>
      </c>
      <c r="D116" s="24" t="s">
        <v>340</v>
      </c>
      <c r="E116" s="209"/>
      <c r="F116" s="209"/>
      <c r="G116" s="209"/>
      <c r="H116" s="24"/>
      <c r="I116" s="33"/>
      <c r="K116" s="36" t="s">
        <v>82</v>
      </c>
      <c r="M116" s="35"/>
    </row>
    <row r="117" spans="2:13">
      <c r="D117"/>
    </row>
    <row r="118" spans="2:13">
      <c r="B118" s="26" t="s">
        <v>220</v>
      </c>
    </row>
    <row r="119" spans="2:13">
      <c r="B119" s="159" t="s">
        <v>118</v>
      </c>
      <c r="C119" s="22" t="s">
        <v>123</v>
      </c>
      <c r="D119" s="31">
        <v>3</v>
      </c>
      <c r="G119" s="34" t="s">
        <v>82</v>
      </c>
      <c r="I119" s="34">
        <v>2018</v>
      </c>
    </row>
    <row r="120" spans="2:13">
      <c r="B120" s="152" t="s">
        <v>119</v>
      </c>
      <c r="C120" s="23" t="s">
        <v>123</v>
      </c>
      <c r="D120" s="32">
        <v>3</v>
      </c>
      <c r="G120" s="35" t="s">
        <v>82</v>
      </c>
      <c r="I120" s="35">
        <v>2018</v>
      </c>
    </row>
    <row r="121" spans="2:13">
      <c r="B121" s="152" t="s">
        <v>120</v>
      </c>
      <c r="C121" s="23" t="s">
        <v>123</v>
      </c>
      <c r="D121" s="32" t="s">
        <v>340</v>
      </c>
      <c r="G121" s="35" t="s">
        <v>82</v>
      </c>
      <c r="I121" s="35"/>
    </row>
    <row r="122" spans="2:13">
      <c r="B122" s="152" t="s">
        <v>121</v>
      </c>
      <c r="C122" s="23" t="s">
        <v>123</v>
      </c>
      <c r="D122" s="32">
        <v>400</v>
      </c>
      <c r="G122" s="35" t="s">
        <v>82</v>
      </c>
      <c r="I122" s="35">
        <v>2018</v>
      </c>
    </row>
    <row r="123" spans="2:13">
      <c r="B123" s="152" t="s">
        <v>122</v>
      </c>
      <c r="C123" s="23" t="s">
        <v>123</v>
      </c>
      <c r="D123" s="32" t="s">
        <v>340</v>
      </c>
      <c r="G123" s="35" t="s">
        <v>82</v>
      </c>
      <c r="I123" s="35"/>
    </row>
    <row r="124" spans="2:13">
      <c r="B124" s="160" t="s">
        <v>273</v>
      </c>
      <c r="C124" s="143" t="s">
        <v>123</v>
      </c>
      <c r="D124" s="161" t="s">
        <v>340</v>
      </c>
      <c r="G124" s="35"/>
      <c r="I124" s="35"/>
    </row>
    <row r="125" spans="2:13">
      <c r="B125" s="158" t="s">
        <v>274</v>
      </c>
      <c r="C125" s="24" t="s">
        <v>123</v>
      </c>
      <c r="D125" s="33"/>
      <c r="G125" s="36" t="s">
        <v>82</v>
      </c>
      <c r="I125" s="36"/>
    </row>
  </sheetData>
  <mergeCells count="77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73:G73"/>
    <mergeCell ref="E79:G79"/>
    <mergeCell ref="E80:G80"/>
    <mergeCell ref="E81:G81"/>
    <mergeCell ref="E82:G82"/>
    <mergeCell ref="E74:G74"/>
    <mergeCell ref="E75:G75"/>
    <mergeCell ref="E76:G76"/>
    <mergeCell ref="E77:G77"/>
    <mergeCell ref="E78:G78"/>
    <mergeCell ref="E70:G70"/>
    <mergeCell ref="E62:G62"/>
    <mergeCell ref="E68:G68"/>
    <mergeCell ref="E69:G69"/>
    <mergeCell ref="E72:G72"/>
    <mergeCell ref="E71:G71"/>
    <mergeCell ref="E61:G61"/>
    <mergeCell ref="E65:G65"/>
    <mergeCell ref="E66:G66"/>
    <mergeCell ref="E67:G67"/>
    <mergeCell ref="E63:G63"/>
    <mergeCell ref="E64:G64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H46:J46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H76:J76"/>
    <mergeCell ref="E85:G85"/>
    <mergeCell ref="E86:G86"/>
    <mergeCell ref="E87:G87"/>
    <mergeCell ref="E88:G88"/>
    <mergeCell ref="E84:G84"/>
    <mergeCell ref="E83:G83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126</v>
      </c>
      <c r="C2" t="s">
        <v>127</v>
      </c>
      <c r="D2" t="s">
        <v>128</v>
      </c>
    </row>
    <row r="3" spans="2:4">
      <c r="B3" t="s">
        <v>129</v>
      </c>
      <c r="C3" t="s">
        <v>130</v>
      </c>
      <c r="D3" t="s">
        <v>131</v>
      </c>
    </row>
    <row r="4" spans="2:4">
      <c r="C4" t="s">
        <v>132</v>
      </c>
    </row>
    <row r="5" spans="2:4">
      <c r="C5" t="s">
        <v>133</v>
      </c>
    </row>
    <row r="6" spans="2:4">
      <c r="C6" t="s">
        <v>134</v>
      </c>
    </row>
    <row r="7" spans="2:4">
      <c r="C7" t="s">
        <v>135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15"/>
  <sheetViews>
    <sheetView zoomScale="130" zoomScaleNormal="130" workbookViewId="0">
      <selection activeCell="D17" sqref="D17"/>
    </sheetView>
  </sheetViews>
  <sheetFormatPr defaultColWidth="9.140625" defaultRowHeight="15"/>
  <cols>
    <col min="1" max="16384" width="9.140625" style="47"/>
  </cols>
  <sheetData>
    <row r="1" spans="1:1">
      <c r="A1" s="47" t="s">
        <v>331</v>
      </c>
    </row>
    <row r="3" spans="1:1">
      <c r="A3" s="47" t="s">
        <v>332</v>
      </c>
    </row>
    <row r="5" spans="1:1">
      <c r="A5" s="47" t="s">
        <v>333</v>
      </c>
    </row>
    <row r="7" spans="1:1">
      <c r="A7" s="47" t="s">
        <v>334</v>
      </c>
    </row>
    <row r="8" spans="1:1">
      <c r="A8" s="47" t="s">
        <v>12</v>
      </c>
    </row>
    <row r="9" spans="1:1">
      <c r="A9" s="47" t="s">
        <v>335</v>
      </c>
    </row>
    <row r="11" spans="1:1">
      <c r="A11" s="47" t="s">
        <v>336</v>
      </c>
    </row>
    <row r="13" spans="1:1">
      <c r="A13" s="47" t="s">
        <v>337</v>
      </c>
    </row>
    <row r="15" spans="1:1">
      <c r="A15" s="47" t="s">
        <v>338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cover</vt:lpstr>
      <vt:lpstr>General Information </vt:lpstr>
      <vt:lpstr>Livestock</vt:lpstr>
      <vt:lpstr>Forestry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2019-10-15T11:24:42Z</dcterms:modified>
</cp:coreProperties>
</file>