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le 6.4.2" sheetId="1" r:id="rId4"/>
  </sheets>
  <definedNames/>
  <calcPr/>
</workbook>
</file>

<file path=xl/sharedStrings.xml><?xml version="1.0" encoding="utf-8"?>
<sst xmlns="http://schemas.openxmlformats.org/spreadsheetml/2006/main" count="80" uniqueCount="21">
  <si>
    <t>Table 6.4.2: Mineral Production by Type and Use, 2017- 2021</t>
  </si>
  <si>
    <t>(Metric tonnes)</t>
  </si>
  <si>
    <t>Minerals</t>
  </si>
  <si>
    <t>Export</t>
  </si>
  <si>
    <t>Domestic Use</t>
  </si>
  <si>
    <t>Total</t>
  </si>
  <si>
    <t>Dolomite</t>
  </si>
  <si>
    <t>0</t>
  </si>
  <si>
    <t xml:space="preserve">Calc Tufa </t>
  </si>
  <si>
    <t>…</t>
  </si>
  <si>
    <t xml:space="preserve">Coal </t>
  </si>
  <si>
    <t xml:space="preserve">Granite </t>
  </si>
  <si>
    <t>Gypsum</t>
  </si>
  <si>
    <t xml:space="preserve">Iron Ore </t>
  </si>
  <si>
    <t xml:space="preserve">Limestone </t>
  </si>
  <si>
    <t xml:space="preserve">Marble  </t>
  </si>
  <si>
    <t xml:space="preserve">Phyllite </t>
  </si>
  <si>
    <t xml:space="preserve">Quartzite </t>
  </si>
  <si>
    <t xml:space="preserve">Construction Stone </t>
  </si>
  <si>
    <t>Talc</t>
  </si>
  <si>
    <t>Source: Department of Geology and Mines, MoEA, Thimphu.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</si>
</sst>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.0_);_(* \(#,##0.0\);_(* &quot;-&quot;??_);_(@_)"/>
  </numFmts>
  <fonts count="8">
    <font>
      <sz val="10.0"/>
      <color rgb="FF000000"/>
      <name val="Arial"/>
      <scheme val="minor"/>
    </font>
    <font>
      <b/>
      <sz val="12.0"/>
      <color theme="1"/>
      <name val="Myraid pro"/>
    </font>
    <font>
      <sz val="10.0"/>
      <color theme="1"/>
      <name val="Myraid pro"/>
    </font>
    <font>
      <b/>
      <sz val="10.0"/>
      <color theme="1"/>
      <name val="Myraid pro"/>
    </font>
    <font>
      <sz val="9.0"/>
      <color theme="1"/>
      <name val="Myraid pro"/>
    </font>
    <font/>
    <font>
      <i/>
      <sz val="9.0"/>
      <color theme="1"/>
      <name val="Myraid pro"/>
    </font>
    <font>
      <sz val="10.0"/>
      <color rgb="FFFF0000"/>
      <name val="Myraid pro"/>
    </font>
  </fonts>
  <fills count="2">
    <fill>
      <patternFill patternType="none"/>
    </fill>
    <fill>
      <patternFill patternType="lightGray"/>
    </fill>
  </fills>
  <borders count="6">
    <border/>
    <border>
      <bottom style="medium">
        <color rgb="FF000000"/>
      </bottom>
    </border>
    <border>
      <top style="medium">
        <color rgb="FF000000"/>
      </top>
    </border>
    <border>
      <top style="medium">
        <color rgb="FF000000"/>
      </top>
      <bottom style="thin">
        <color rgb="FF000000"/>
      </bottom>
    </border>
    <border>
      <bottom style="thin">
        <color rgb="FF000000"/>
      </bottom>
    </border>
    <border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shrinkToFit="0" vertical="center" wrapText="0"/>
    </xf>
    <xf borderId="0" fillId="0" fontId="2" numFmtId="0" xfId="0" applyAlignment="1" applyFont="1">
      <alignment shrinkToFit="0" vertical="center" wrapText="0"/>
    </xf>
    <xf borderId="1" fillId="0" fontId="3" numFmtId="0" xfId="0" applyAlignment="1" applyBorder="1" applyFont="1">
      <alignment horizontal="left" shrinkToFit="0" vertical="center" wrapText="0"/>
    </xf>
    <xf borderId="1" fillId="0" fontId="2" numFmtId="0" xfId="0" applyAlignment="1" applyBorder="1" applyFont="1">
      <alignment shrinkToFit="0" vertical="center" wrapText="0"/>
    </xf>
    <xf borderId="1" fillId="0" fontId="4" numFmtId="0" xfId="0" applyAlignment="1" applyBorder="1" applyFont="1">
      <alignment horizontal="right" shrinkToFit="0" vertical="center" wrapText="0"/>
    </xf>
    <xf borderId="2" fillId="0" fontId="3" numFmtId="0" xfId="0" applyAlignment="1" applyBorder="1" applyFont="1">
      <alignment horizontal="left" shrinkToFit="0" vertical="center" wrapText="0"/>
    </xf>
    <xf borderId="3" fillId="0" fontId="3" numFmtId="0" xfId="0" applyAlignment="1" applyBorder="1" applyFont="1">
      <alignment horizontal="center" shrinkToFit="0" vertical="center" wrapText="0"/>
    </xf>
    <xf borderId="3" fillId="0" fontId="5" numFmtId="0" xfId="0" applyBorder="1" applyFont="1"/>
    <xf borderId="4" fillId="0" fontId="5" numFmtId="0" xfId="0" applyBorder="1" applyFont="1"/>
    <xf borderId="5" fillId="0" fontId="3" numFmtId="0" xfId="0" applyAlignment="1" applyBorder="1" applyFont="1">
      <alignment horizontal="right" shrinkToFit="0" vertical="center" wrapText="0"/>
    </xf>
    <xf borderId="5" fillId="0" fontId="3" numFmtId="0" xfId="0" applyAlignment="1" applyBorder="1" applyFont="1">
      <alignment horizontal="right" shrinkToFit="0" vertical="center" wrapText="1"/>
    </xf>
    <xf borderId="0" fillId="0" fontId="2" numFmtId="0" xfId="0" applyAlignment="1" applyFont="1">
      <alignment horizontal="center" shrinkToFit="0" vertical="center" wrapText="0"/>
    </xf>
    <xf borderId="0" fillId="0" fontId="2" numFmtId="0" xfId="0" applyAlignment="1" applyFont="1">
      <alignment horizontal="left" shrinkToFit="0" vertical="center" wrapText="0"/>
    </xf>
    <xf borderId="0" fillId="0" fontId="2" numFmtId="164" xfId="0" applyAlignment="1" applyFont="1" applyNumberFormat="1">
      <alignment horizontal="right" shrinkToFit="0" vertical="center" wrapText="0"/>
    </xf>
    <xf borderId="1" fillId="0" fontId="2" numFmtId="0" xfId="0" applyAlignment="1" applyBorder="1" applyFont="1">
      <alignment horizontal="left" shrinkToFit="0" vertical="center" wrapText="0"/>
    </xf>
    <xf borderId="1" fillId="0" fontId="2" numFmtId="164" xfId="0" applyAlignment="1" applyBorder="1" applyFont="1" applyNumberFormat="1">
      <alignment horizontal="right" shrinkToFit="0" vertical="center" wrapText="0"/>
    </xf>
    <xf borderId="0" fillId="0" fontId="6" numFmtId="0" xfId="0" applyAlignment="1" applyFont="1">
      <alignment shrinkToFit="0" vertical="center" wrapText="0"/>
    </xf>
    <xf borderId="0" fillId="0" fontId="7" numFmtId="0" xfId="0" applyAlignment="1" applyFont="1">
      <alignment shrinkToFit="0" vertical="center" wrapText="0"/>
    </xf>
    <xf borderId="0" fillId="0" fontId="2" numFmtId="2" xfId="0" applyAlignment="1" applyFont="1" applyNumberFormat="1">
      <alignment horizontal="center" shrinkToFit="0" vertical="center" wrapText="0"/>
    </xf>
    <xf borderId="0" fillId="0" fontId="3" numFmtId="0" xfId="0" applyAlignment="1" applyFont="1">
      <alignment horizontal="left"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CCCCFF"/>
    <pageSetUpPr/>
  </sheetPr>
  <sheetViews>
    <sheetView workbookViewId="0"/>
  </sheetViews>
  <sheetFormatPr customHeight="1" defaultColWidth="12.63" defaultRowHeight="15.0"/>
  <cols>
    <col customWidth="1" min="1" max="1" width="19.0"/>
    <col customWidth="1" min="2" max="10" width="12.75"/>
    <col customWidth="1" min="11" max="26" width="8.0"/>
  </cols>
  <sheetData>
    <row r="1" ht="21.0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21.0" customHeight="1">
      <c r="A2" s="3"/>
      <c r="B2" s="4"/>
      <c r="C2" s="4"/>
      <c r="D2" s="4"/>
      <c r="E2" s="4"/>
      <c r="F2" s="4"/>
      <c r="G2" s="4"/>
      <c r="H2" s="4"/>
      <c r="I2" s="4"/>
      <c r="J2" s="5" t="s">
        <v>1</v>
      </c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21.0" customHeight="1">
      <c r="A3" s="6" t="s">
        <v>2</v>
      </c>
      <c r="B3" s="7">
        <v>2017.0</v>
      </c>
      <c r="C3" s="8"/>
      <c r="D3" s="8"/>
      <c r="E3" s="7">
        <v>2018.0</v>
      </c>
      <c r="F3" s="8"/>
      <c r="G3" s="8"/>
      <c r="H3" s="7">
        <v>2019.0</v>
      </c>
      <c r="I3" s="8"/>
      <c r="J3" s="8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33.0" customHeight="1">
      <c r="A4" s="9"/>
      <c r="B4" s="10" t="s">
        <v>3</v>
      </c>
      <c r="C4" s="11" t="s">
        <v>4</v>
      </c>
      <c r="D4" s="11" t="s">
        <v>5</v>
      </c>
      <c r="E4" s="10" t="s">
        <v>3</v>
      </c>
      <c r="F4" s="11" t="s">
        <v>4</v>
      </c>
      <c r="G4" s="11" t="s">
        <v>5</v>
      </c>
      <c r="H4" s="10" t="s">
        <v>3</v>
      </c>
      <c r="I4" s="11" t="s">
        <v>4</v>
      </c>
      <c r="J4" s="11" t="s">
        <v>5</v>
      </c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ht="26.25" customHeight="1">
      <c r="A5" s="13" t="s">
        <v>6</v>
      </c>
      <c r="B5" s="14">
        <v>2546210.0</v>
      </c>
      <c r="C5" s="14">
        <v>46.0</v>
      </c>
      <c r="D5" s="14">
        <f>SUM(B5:C5)</f>
        <v>2546256</v>
      </c>
      <c r="E5" s="14">
        <v>2816805.55</v>
      </c>
      <c r="F5" s="14">
        <v>4360.89</v>
      </c>
      <c r="G5" s="14">
        <f>SUM(E5:F5)</f>
        <v>2821166.44</v>
      </c>
      <c r="H5" s="14">
        <v>3027517.7</v>
      </c>
      <c r="I5" s="14" t="s">
        <v>7</v>
      </c>
      <c r="J5" s="14">
        <f>H5+I5</f>
        <v>3027517.7</v>
      </c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26.25" customHeight="1">
      <c r="A6" s="2" t="s">
        <v>8</v>
      </c>
      <c r="B6" s="14" t="s">
        <v>9</v>
      </c>
      <c r="C6" s="14" t="s">
        <v>9</v>
      </c>
      <c r="D6" s="14" t="s">
        <v>9</v>
      </c>
      <c r="E6" s="14" t="s">
        <v>9</v>
      </c>
      <c r="F6" s="14">
        <v>12323.8</v>
      </c>
      <c r="G6" s="14">
        <f>SUM(F6)</f>
        <v>12323.8</v>
      </c>
      <c r="H6" s="14" t="s">
        <v>9</v>
      </c>
      <c r="I6" s="14">
        <v>22079.14</v>
      </c>
      <c r="J6" s="14">
        <v>22079.14</v>
      </c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26.25" customHeight="1">
      <c r="A7" s="13" t="s">
        <v>10</v>
      </c>
      <c r="B7" s="14">
        <v>18931.0</v>
      </c>
      <c r="C7" s="14">
        <v>142596.0</v>
      </c>
      <c r="D7" s="14">
        <f t="shared" ref="D7:D16" si="1">SUM(B7:C7)</f>
        <v>161527</v>
      </c>
      <c r="E7" s="14">
        <v>26915.55</v>
      </c>
      <c r="F7" s="14">
        <v>159908.2</v>
      </c>
      <c r="G7" s="14">
        <f>SUM(E7:F7)</f>
        <v>186823.75</v>
      </c>
      <c r="H7" s="14">
        <v>25610.1</v>
      </c>
      <c r="I7" s="14">
        <v>159174.38</v>
      </c>
      <c r="J7" s="14">
        <f t="shared" ref="J7:J9" si="2">H7+I7</f>
        <v>184784.48</v>
      </c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26.25" customHeight="1">
      <c r="A8" s="2" t="s">
        <v>11</v>
      </c>
      <c r="B8" s="14" t="s">
        <v>7</v>
      </c>
      <c r="C8" s="14">
        <v>26423.0</v>
      </c>
      <c r="D8" s="14">
        <f t="shared" si="1"/>
        <v>26423</v>
      </c>
      <c r="E8" s="14" t="s">
        <v>7</v>
      </c>
      <c r="F8" s="14">
        <v>6079.8</v>
      </c>
      <c r="G8" s="14">
        <v>6079.8</v>
      </c>
      <c r="H8" s="14" t="s">
        <v>7</v>
      </c>
      <c r="I8" s="14">
        <v>3391.3</v>
      </c>
      <c r="J8" s="14">
        <f t="shared" si="2"/>
        <v>3391.3</v>
      </c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26.25" customHeight="1">
      <c r="A9" s="13" t="s">
        <v>12</v>
      </c>
      <c r="B9" s="14">
        <v>269385.0</v>
      </c>
      <c r="C9" s="14">
        <v>58743.0</v>
      </c>
      <c r="D9" s="14">
        <f t="shared" si="1"/>
        <v>328128</v>
      </c>
      <c r="E9" s="14">
        <v>377196.55</v>
      </c>
      <c r="F9" s="14">
        <v>83931.57</v>
      </c>
      <c r="G9" s="14">
        <f>SUM(E9:F9)</f>
        <v>461128.12</v>
      </c>
      <c r="H9" s="14">
        <v>417158.99</v>
      </c>
      <c r="I9" s="14">
        <v>73436.51</v>
      </c>
      <c r="J9" s="14">
        <f t="shared" si="2"/>
        <v>490595.5</v>
      </c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26.25" customHeight="1">
      <c r="A10" s="2" t="s">
        <v>13</v>
      </c>
      <c r="B10" s="14" t="s">
        <v>9</v>
      </c>
      <c r="C10" s="14">
        <v>32974.0</v>
      </c>
      <c r="D10" s="14">
        <f t="shared" si="1"/>
        <v>32974</v>
      </c>
      <c r="E10" s="14" t="s">
        <v>9</v>
      </c>
      <c r="F10" s="14">
        <v>37843.08</v>
      </c>
      <c r="G10" s="14">
        <f>SUM(F10)</f>
        <v>37843.08</v>
      </c>
      <c r="H10" s="14" t="s">
        <v>9</v>
      </c>
      <c r="I10" s="14">
        <v>36864.2</v>
      </c>
      <c r="J10" s="14">
        <v>36864.2</v>
      </c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26.25" customHeight="1">
      <c r="A11" s="13" t="s">
        <v>14</v>
      </c>
      <c r="B11" s="14">
        <v>40121.0</v>
      </c>
      <c r="C11" s="14">
        <v>1195041.0</v>
      </c>
      <c r="D11" s="14">
        <f t="shared" si="1"/>
        <v>1235162</v>
      </c>
      <c r="E11" s="14">
        <v>53344.66</v>
      </c>
      <c r="F11" s="14">
        <v>1290693.2</v>
      </c>
      <c r="G11" s="14">
        <f t="shared" ref="G11:G13" si="3">SUM(E11:F11)</f>
        <v>1344037.86</v>
      </c>
      <c r="H11" s="14">
        <v>245945.97</v>
      </c>
      <c r="I11" s="14">
        <v>1300356.17</v>
      </c>
      <c r="J11" s="14">
        <f t="shared" ref="J11:J13" si="4">H11+I11</f>
        <v>1546302.14</v>
      </c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26.25" customHeight="1">
      <c r="A12" s="13" t="s">
        <v>15</v>
      </c>
      <c r="B12" s="14">
        <v>75655.0</v>
      </c>
      <c r="C12" s="14">
        <v>20912.0</v>
      </c>
      <c r="D12" s="14">
        <f t="shared" si="1"/>
        <v>96567</v>
      </c>
      <c r="E12" s="14">
        <v>152585.16</v>
      </c>
      <c r="F12" s="14">
        <v>36315.37</v>
      </c>
      <c r="G12" s="14">
        <f t="shared" si="3"/>
        <v>188900.53</v>
      </c>
      <c r="H12" s="14">
        <v>92330.54</v>
      </c>
      <c r="I12" s="14">
        <v>1987.79</v>
      </c>
      <c r="J12" s="14">
        <f t="shared" si="4"/>
        <v>94318.33</v>
      </c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26.25" customHeight="1">
      <c r="A13" s="2" t="s">
        <v>16</v>
      </c>
      <c r="B13" s="14">
        <v>771.0</v>
      </c>
      <c r="C13" s="14">
        <v>61139.0</v>
      </c>
      <c r="D13" s="14">
        <f t="shared" si="1"/>
        <v>61910</v>
      </c>
      <c r="E13" s="14">
        <v>91.0</v>
      </c>
      <c r="F13" s="14">
        <v>53097.53</v>
      </c>
      <c r="G13" s="14">
        <f t="shared" si="3"/>
        <v>53188.53</v>
      </c>
      <c r="H13" s="14">
        <v>662.09</v>
      </c>
      <c r="I13" s="14">
        <v>77584.26</v>
      </c>
      <c r="J13" s="14">
        <f t="shared" si="4"/>
        <v>78246.35</v>
      </c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26.25" customHeight="1">
      <c r="A14" s="2" t="s">
        <v>17</v>
      </c>
      <c r="B14" s="14" t="s">
        <v>7</v>
      </c>
      <c r="C14" s="14">
        <v>175501.0</v>
      </c>
      <c r="D14" s="14">
        <f t="shared" si="1"/>
        <v>175501</v>
      </c>
      <c r="E14" s="14" t="s">
        <v>7</v>
      </c>
      <c r="F14" s="14">
        <v>145713.933</v>
      </c>
      <c r="G14" s="14">
        <f>SUM(F14)</f>
        <v>145713.933</v>
      </c>
      <c r="H14" s="14" t="s">
        <v>7</v>
      </c>
      <c r="I14" s="14">
        <v>141065.895</v>
      </c>
      <c r="J14" s="14">
        <v>141065.895</v>
      </c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26.25" customHeight="1">
      <c r="A15" s="13" t="s">
        <v>18</v>
      </c>
      <c r="B15" s="14">
        <v>299369.0</v>
      </c>
      <c r="C15" s="14">
        <v>3528885.0</v>
      </c>
      <c r="D15" s="14">
        <f t="shared" si="1"/>
        <v>3828254</v>
      </c>
      <c r="E15" s="14">
        <v>624125.49</v>
      </c>
      <c r="F15" s="14">
        <v>3106849.87</v>
      </c>
      <c r="G15" s="14">
        <v>3730975.36</v>
      </c>
      <c r="H15" s="14">
        <v>874183.7</v>
      </c>
      <c r="I15" s="14">
        <v>2451234.9</v>
      </c>
      <c r="J15" s="14">
        <f t="shared" ref="J15:J16" si="5">H15+I15</f>
        <v>3325418.6</v>
      </c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26.25" customHeight="1">
      <c r="A16" s="15" t="s">
        <v>19</v>
      </c>
      <c r="B16" s="16">
        <v>1293.0</v>
      </c>
      <c r="C16" s="16" t="s">
        <v>7</v>
      </c>
      <c r="D16" s="16">
        <f t="shared" si="1"/>
        <v>1293</v>
      </c>
      <c r="E16" s="16">
        <v>1389.07</v>
      </c>
      <c r="F16" s="16">
        <v>653.39</v>
      </c>
      <c r="G16" s="16">
        <f>SUM(E16:F16)</f>
        <v>2042.46</v>
      </c>
      <c r="H16" s="16">
        <v>1374.75</v>
      </c>
      <c r="I16" s="16" t="s">
        <v>7</v>
      </c>
      <c r="J16" s="16">
        <f t="shared" si="5"/>
        <v>1374.75</v>
      </c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21.0" customHeight="1">
      <c r="A17" s="17" t="s">
        <v>20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5.0" customHeight="1">
      <c r="A18" s="18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2.7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2.75" customHeight="1">
      <c r="A20" s="1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2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2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2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2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21.0" customHeight="1">
      <c r="A25" s="1" t="s">
        <v>0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21.0" customHeight="1">
      <c r="A26" s="3"/>
      <c r="B26" s="4"/>
      <c r="C26" s="4"/>
      <c r="D26" s="4"/>
      <c r="E26" s="4"/>
      <c r="F26" s="4"/>
      <c r="G26" s="5" t="s">
        <v>1</v>
      </c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21.0" customHeight="1">
      <c r="A27" s="20" t="s">
        <v>2</v>
      </c>
      <c r="B27" s="7">
        <v>2020.0</v>
      </c>
      <c r="C27" s="8"/>
      <c r="D27" s="8"/>
      <c r="E27" s="7">
        <v>2021.0</v>
      </c>
      <c r="F27" s="8"/>
      <c r="G27" s="8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33.0" customHeight="1">
      <c r="A28" s="9"/>
      <c r="B28" s="10" t="s">
        <v>3</v>
      </c>
      <c r="C28" s="11" t="s">
        <v>4</v>
      </c>
      <c r="D28" s="11" t="s">
        <v>5</v>
      </c>
      <c r="E28" s="10" t="s">
        <v>3</v>
      </c>
      <c r="F28" s="11" t="s">
        <v>4</v>
      </c>
      <c r="G28" s="11" t="s">
        <v>5</v>
      </c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</row>
    <row r="29" ht="26.25" customHeight="1">
      <c r="A29" s="13" t="s">
        <v>6</v>
      </c>
      <c r="B29" s="14">
        <v>1232106.76</v>
      </c>
      <c r="C29" s="14" t="s">
        <v>7</v>
      </c>
      <c r="D29" s="14">
        <f t="shared" ref="D29:D40" si="6">B29+C29</f>
        <v>1232106.76</v>
      </c>
      <c r="E29" s="14">
        <v>2041154.9</v>
      </c>
      <c r="F29" s="14" t="s">
        <v>7</v>
      </c>
      <c r="G29" s="14">
        <f>E29+F29</f>
        <v>2041154.9</v>
      </c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26.25" customHeight="1">
      <c r="A30" s="2" t="s">
        <v>8</v>
      </c>
      <c r="B30" s="14" t="s">
        <v>7</v>
      </c>
      <c r="C30" s="14">
        <v>3753.12</v>
      </c>
      <c r="D30" s="14">
        <f t="shared" si="6"/>
        <v>3753.12</v>
      </c>
      <c r="E30" s="14" t="s">
        <v>7</v>
      </c>
      <c r="F30" s="14" t="s">
        <v>7</v>
      </c>
      <c r="G30" s="14" t="s">
        <v>7</v>
      </c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26.25" customHeight="1">
      <c r="A31" s="13" t="s">
        <v>10</v>
      </c>
      <c r="B31" s="14">
        <v>274.07</v>
      </c>
      <c r="C31" s="14">
        <v>72564.04000000001</v>
      </c>
      <c r="D31" s="14">
        <f t="shared" si="6"/>
        <v>72838.11</v>
      </c>
      <c r="E31" s="14" t="s">
        <v>7</v>
      </c>
      <c r="F31" s="14">
        <v>111544.69</v>
      </c>
      <c r="G31" s="14">
        <f t="shared" ref="G31:G40" si="7">E31+F31</f>
        <v>111544.69</v>
      </c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26.25" customHeight="1">
      <c r="A32" s="2" t="s">
        <v>11</v>
      </c>
      <c r="B32" s="14" t="s">
        <v>7</v>
      </c>
      <c r="C32" s="14">
        <v>3568.0092999999997</v>
      </c>
      <c r="D32" s="14">
        <f t="shared" si="6"/>
        <v>3568.0093</v>
      </c>
      <c r="E32" s="14" t="s">
        <v>7</v>
      </c>
      <c r="F32" s="14">
        <v>47334.34999999999</v>
      </c>
      <c r="G32" s="14">
        <f t="shared" si="7"/>
        <v>47334.35</v>
      </c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26.25" customHeight="1">
      <c r="A33" s="13" t="s">
        <v>12</v>
      </c>
      <c r="B33" s="14">
        <v>282589.5</v>
      </c>
      <c r="C33" s="14">
        <v>48460.07</v>
      </c>
      <c r="D33" s="14">
        <f t="shared" si="6"/>
        <v>331049.57</v>
      </c>
      <c r="E33" s="14">
        <v>372128.31</v>
      </c>
      <c r="F33" s="14">
        <v>31624.67</v>
      </c>
      <c r="G33" s="14">
        <f t="shared" si="7"/>
        <v>403752.98</v>
      </c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26.25" customHeight="1">
      <c r="A34" s="2" t="s">
        <v>13</v>
      </c>
      <c r="B34" s="14" t="s">
        <v>7</v>
      </c>
      <c r="C34" s="14">
        <v>14734.12</v>
      </c>
      <c r="D34" s="14">
        <f t="shared" si="6"/>
        <v>14734.12</v>
      </c>
      <c r="E34" s="14" t="s">
        <v>7</v>
      </c>
      <c r="F34" s="14">
        <v>25916.73</v>
      </c>
      <c r="G34" s="14">
        <f t="shared" si="7"/>
        <v>25916.73</v>
      </c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26.25" customHeight="1">
      <c r="A35" s="13" t="s">
        <v>14</v>
      </c>
      <c r="B35" s="14">
        <v>182900.88</v>
      </c>
      <c r="C35" s="14">
        <v>634557.798</v>
      </c>
      <c r="D35" s="14">
        <f t="shared" si="6"/>
        <v>817458.678</v>
      </c>
      <c r="E35" s="14">
        <v>219105.87</v>
      </c>
      <c r="F35" s="14">
        <v>1076411.03</v>
      </c>
      <c r="G35" s="14">
        <f t="shared" si="7"/>
        <v>1295516.9</v>
      </c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26.25" customHeight="1">
      <c r="A36" s="13" t="s">
        <v>15</v>
      </c>
      <c r="B36" s="14" t="s">
        <v>7</v>
      </c>
      <c r="C36" s="14">
        <v>8874.4</v>
      </c>
      <c r="D36" s="14">
        <f t="shared" si="6"/>
        <v>8874.4</v>
      </c>
      <c r="E36" s="14">
        <v>62532.71</v>
      </c>
      <c r="F36" s="14">
        <v>21501.84</v>
      </c>
      <c r="G36" s="14">
        <f t="shared" si="7"/>
        <v>84034.55</v>
      </c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26.25" customHeight="1">
      <c r="A37" s="2" t="s">
        <v>16</v>
      </c>
      <c r="B37" s="14" t="s">
        <v>7</v>
      </c>
      <c r="C37" s="14">
        <v>42178.12</v>
      </c>
      <c r="D37" s="14">
        <f t="shared" si="6"/>
        <v>42178.12</v>
      </c>
      <c r="E37" s="14" t="s">
        <v>7</v>
      </c>
      <c r="F37" s="14">
        <v>45083.43</v>
      </c>
      <c r="G37" s="14">
        <f t="shared" si="7"/>
        <v>45083.43</v>
      </c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26.25" customHeight="1">
      <c r="A38" s="2" t="s">
        <v>17</v>
      </c>
      <c r="B38" s="14">
        <v>8807.630000000001</v>
      </c>
      <c r="C38" s="14">
        <v>141323.68000000002</v>
      </c>
      <c r="D38" s="14">
        <f t="shared" si="6"/>
        <v>150131.31</v>
      </c>
      <c r="E38" s="14" t="s">
        <v>7</v>
      </c>
      <c r="F38" s="14">
        <v>123320.32</v>
      </c>
      <c r="G38" s="14">
        <f t="shared" si="7"/>
        <v>123320.32</v>
      </c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26.25" customHeight="1">
      <c r="A39" s="13" t="s">
        <v>18</v>
      </c>
      <c r="B39" s="14">
        <v>323077.48399999994</v>
      </c>
      <c r="C39" s="14">
        <v>1834309.4849999994</v>
      </c>
      <c r="D39" s="14">
        <f t="shared" si="6"/>
        <v>2157386.969</v>
      </c>
      <c r="E39" s="14">
        <v>374485.0</v>
      </c>
      <c r="F39" s="14">
        <v>1432003.87</v>
      </c>
      <c r="G39" s="14">
        <f t="shared" si="7"/>
        <v>1806488.87</v>
      </c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26.25" customHeight="1">
      <c r="A40" s="15" t="s">
        <v>19</v>
      </c>
      <c r="B40" s="16">
        <v>972.0899999999999</v>
      </c>
      <c r="C40" s="16" t="s">
        <v>7</v>
      </c>
      <c r="D40" s="16">
        <f t="shared" si="6"/>
        <v>972.09</v>
      </c>
      <c r="E40" s="16">
        <v>669.88</v>
      </c>
      <c r="F40" s="16">
        <v>8.0</v>
      </c>
      <c r="G40" s="16">
        <f t="shared" si="7"/>
        <v>677.88</v>
      </c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21.0" customHeight="1">
      <c r="A41" s="17" t="s">
        <v>20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2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2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2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2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2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2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2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2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2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2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2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2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2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2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2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2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2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2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2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2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2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2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2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2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2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2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2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2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2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2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2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2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2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2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2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2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2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2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2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2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2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2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2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2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2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2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2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2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2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2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2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2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2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2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2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2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2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2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2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2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2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2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2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2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2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2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2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2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2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2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2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2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2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2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2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2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2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2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2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2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2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2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2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2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2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2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2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2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2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2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2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2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2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2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2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2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2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2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2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2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2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2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2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2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2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2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2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2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2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2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2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2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2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2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2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2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2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2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2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2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2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2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2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2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2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2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2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2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2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2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2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2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2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2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2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2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2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2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2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2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2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2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2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2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2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2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2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2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2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2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2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2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2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2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2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2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2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2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2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2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2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2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2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2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2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2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2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2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2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2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2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2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2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2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2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2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2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2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2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2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2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2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2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2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2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2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2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2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2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2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2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2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2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2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2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2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2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2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2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2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2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2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2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2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2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2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2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2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2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2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2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2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2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2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2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2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2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2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2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2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2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2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2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2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2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2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2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2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2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2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2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2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2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2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2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2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2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2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2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2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2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2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2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2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2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2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2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2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2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2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2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2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2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2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2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2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2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2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2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2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2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2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2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2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2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2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2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2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2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2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2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2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2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2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2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2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2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2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2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2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2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2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2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2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2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2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2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2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2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2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2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2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2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2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2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2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2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2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2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2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2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2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2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2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2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2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2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2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2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2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2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2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2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2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2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2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2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2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2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2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2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2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2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2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2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2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2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2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2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2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2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2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2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2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2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2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2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2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2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2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2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2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2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2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2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2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2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2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2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2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2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2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2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2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2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2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2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2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2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2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2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2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2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2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2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2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2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2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2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2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2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2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2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2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2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2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2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2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2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2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2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2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2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2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2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2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2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2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2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2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2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2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2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2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2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2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2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2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2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2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2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2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2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2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2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2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2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2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2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2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2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2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2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2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2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2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2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2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2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2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2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2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2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2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2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2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2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2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2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2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2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2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2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2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2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2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2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2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2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2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2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2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2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2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2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2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2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2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2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2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2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2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2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2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2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2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2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2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2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2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2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2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2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2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2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2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2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2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2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2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2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2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2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2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2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2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2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2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2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2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2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2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2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2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2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2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2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2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2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2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2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2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2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2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2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2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2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2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2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2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2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2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2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2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2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2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2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2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2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2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2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2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2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2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2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2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2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2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2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2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2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2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2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2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2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2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2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2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2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2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2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2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2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2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2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2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2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2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2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2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2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2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2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2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2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2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2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2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2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2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2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2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2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2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2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2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2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2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2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2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2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2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2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2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2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2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2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2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2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2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2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2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2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2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2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2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2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2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2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2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2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2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2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2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2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2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2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2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2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2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2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2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2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2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2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2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2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2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2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2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2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2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2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2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2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2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2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2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2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2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2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2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2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2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2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2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2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2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2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2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2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2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2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2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2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2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2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2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2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2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2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2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2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2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2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2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2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2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2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2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2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2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2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2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2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2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2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2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2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2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2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2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2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2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2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2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2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2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2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2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2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2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2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2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2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2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2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2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2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2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2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2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2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2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2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2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2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2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2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2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2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2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2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2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2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2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2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2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2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2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2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2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2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2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2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2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2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2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2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2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2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2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2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2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2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2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2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2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2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2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2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2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2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2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2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2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2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2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2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2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2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2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2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2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2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2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2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2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2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2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2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2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2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2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2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2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2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2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2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2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2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2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2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2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2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2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2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2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2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2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2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2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2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2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2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2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2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2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2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2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2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2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2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2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2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2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2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2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2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2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2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2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2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2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2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2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2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2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2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2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2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2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2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2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2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2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2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2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2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2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2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2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2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2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2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2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2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2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2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2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2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2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2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2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2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2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2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2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2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2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2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2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2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2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2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2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2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2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2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2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2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2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2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2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2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2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2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2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2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2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2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2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2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2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2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2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2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2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2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2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2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2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2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2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2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2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2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2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2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2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2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2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2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2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2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2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2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2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2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2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2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2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2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2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2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2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2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2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2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2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2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2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2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2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2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2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2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2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2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2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2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2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2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2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2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2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2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2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2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2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2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2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2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2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2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2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2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2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2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2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2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2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2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2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2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2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2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2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2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2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2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2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2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2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2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2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2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2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2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2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2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2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2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2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2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2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2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2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2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2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2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2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2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2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2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2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2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2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2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2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2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2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2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2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2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2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2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2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2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2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2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2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2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2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2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2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2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2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7">
    <mergeCell ref="A3:A4"/>
    <mergeCell ref="B3:D3"/>
    <mergeCell ref="E3:G3"/>
    <mergeCell ref="H3:J3"/>
    <mergeCell ref="A27:A28"/>
    <mergeCell ref="B27:D27"/>
    <mergeCell ref="E27:G27"/>
  </mergeCells>
  <printOptions/>
  <pageMargins bottom="0.75" footer="0.0" header="0.0" left="0.7" right="0.7" top="0.75"/>
  <pageSetup orientation="landscape"/>
  <drawing r:id="rId1"/>
</worksheet>
</file>