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2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/>
  <c r="X8"/>
  <c r="Y8"/>
  <c r="V8"/>
  <c r="Y7"/>
  <c r="Y6"/>
  <c r="Y5"/>
  <c r="X7"/>
  <c r="X6"/>
  <c r="X5"/>
  <c r="W6"/>
  <c r="W5"/>
  <c r="V7"/>
  <c r="V6"/>
  <c r="V5"/>
  <c r="R7"/>
  <c r="R6"/>
  <c r="U6"/>
  <c r="U8" s="1"/>
  <c r="U5"/>
  <c r="T7"/>
  <c r="T6"/>
  <c r="T5"/>
  <c r="T8" s="1"/>
  <c r="S7"/>
  <c r="S6"/>
  <c r="S8" s="1"/>
  <c r="S5"/>
  <c r="R5"/>
  <c r="R8" s="1"/>
  <c r="Q6"/>
  <c r="Q5"/>
  <c r="Q8" s="1"/>
  <c r="P7"/>
  <c r="P6"/>
  <c r="P5"/>
  <c r="O7"/>
  <c r="O6"/>
  <c r="O5"/>
  <c r="O8" s="1"/>
  <c r="N7"/>
  <c r="N6"/>
  <c r="N5"/>
  <c r="N8" l="1"/>
  <c r="P8"/>
  <c r="I8"/>
  <c r="H8"/>
  <c r="G8"/>
  <c r="F8"/>
  <c r="E8"/>
  <c r="D8"/>
  <c r="C8"/>
  <c r="B8"/>
</calcChain>
</file>

<file path=xl/sharedStrings.xml><?xml version="1.0" encoding="utf-8"?>
<sst xmlns="http://schemas.openxmlformats.org/spreadsheetml/2006/main" count="38" uniqueCount="20">
  <si>
    <t>Industry</t>
  </si>
  <si>
    <t>Public</t>
  </si>
  <si>
    <t>Joint</t>
  </si>
  <si>
    <t>Private</t>
  </si>
  <si>
    <t>Total</t>
  </si>
  <si>
    <t>Production &amp; Manufacturing</t>
  </si>
  <si>
    <t>Services</t>
  </si>
  <si>
    <t>Contract</t>
  </si>
  <si>
    <t>Source: Department of Industry, Department of Cottage &amp; Small Industry, MoEA, Thimphu.</t>
  </si>
  <si>
    <t>Partnership</t>
  </si>
  <si>
    <t>Company</t>
  </si>
  <si>
    <t>Sole Propietorship</t>
  </si>
  <si>
    <t>June 2016</t>
  </si>
  <si>
    <t>June 2017</t>
  </si>
  <si>
    <r>
      <t xml:space="preserve">Note: </t>
    </r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Others includes Government, Dratsang, Schools etc.</t>
    </r>
  </si>
  <si>
    <t>Others</t>
  </si>
  <si>
    <t>…</t>
  </si>
  <si>
    <t>June 2018</t>
  </si>
  <si>
    <t>Table 7.2: Number of Lincensed Firms in Production &amp; Manufacturing, Services and Contract by Ownership, Bhutan, (June 2017- June 2018)</t>
  </si>
  <si>
    <t>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</si>
</sst>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0"/>
      <name val="Arial"/>
    </font>
    <font>
      <sz val="10"/>
      <name val="Arial"/>
      <family val="2"/>
    </font>
    <font>
      <sz val="8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vertAlign val="superscript"/>
      <sz val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1" fillId="0" borderId="0" xfId="0" applyFont="1"/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9" xfId="1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64" fontId="4" fillId="0" borderId="11" xfId="1" applyNumberFormat="1" applyFont="1" applyBorder="1" applyAlignment="1">
      <alignment horizontal="right" vertical="center"/>
    </xf>
    <xf numFmtId="164" fontId="4" fillId="0" borderId="7" xfId="1" applyNumberFormat="1" applyFont="1" applyBorder="1" applyAlignment="1">
      <alignment horizontal="right" vertical="center"/>
    </xf>
    <xf numFmtId="164" fontId="4" fillId="0" borderId="12" xfId="1" applyNumberFormat="1" applyFont="1" applyFill="1" applyBorder="1" applyAlignment="1">
      <alignment horizontal="right" vertical="center"/>
    </xf>
    <xf numFmtId="164" fontId="4" fillId="0" borderId="11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13" xfId="1" applyNumberFormat="1" applyFont="1" applyFill="1" applyBorder="1" applyAlignment="1">
      <alignment horizontal="right" vertical="center"/>
    </xf>
    <xf numFmtId="164" fontId="4" fillId="0" borderId="5" xfId="1" applyNumberFormat="1" applyFont="1" applyFill="1" applyBorder="1" applyAlignment="1">
      <alignment horizontal="right" vertical="center"/>
    </xf>
    <xf numFmtId="17" fontId="3" fillId="0" borderId="8" xfId="0" applyNumberFormat="1" applyFont="1" applyBorder="1" applyAlignment="1">
      <alignment horizontal="left" vertical="center"/>
    </xf>
    <xf numFmtId="17" fontId="4" fillId="2" borderId="2" xfId="0" quotePrefix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164" fontId="3" fillId="0" borderId="13" xfId="1" quotePrefix="1" applyNumberFormat="1" applyFont="1" applyFill="1" applyBorder="1" applyAlignment="1">
      <alignment horizontal="right" vertical="center"/>
    </xf>
    <xf numFmtId="0" fontId="0" fillId="0" borderId="14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G10"/>
  <sheetViews>
    <sheetView tabSelected="1" workbookViewId="0">
      <selection activeCell="Z21" sqref="Z21"/>
    </sheetView>
  </sheetViews>
  <sheetFormatPr defaultRowHeight="12.75"/>
  <cols>
    <col min="1" max="1" width="24" customWidth="1"/>
    <col min="2" max="5" width="7" hidden="1" customWidth="1"/>
    <col min="6" max="6" width="13.28515625" hidden="1" customWidth="1"/>
    <col min="7" max="7" width="12.5703125" hidden="1" customWidth="1"/>
    <col min="8" max="8" width="12" hidden="1" customWidth="1"/>
    <col min="9" max="9" width="11" hidden="1" customWidth="1"/>
    <col min="10" max="10" width="8.42578125" hidden="1" customWidth="1"/>
    <col min="11" max="11" width="8.140625" hidden="1" customWidth="1"/>
    <col min="12" max="12" width="8" hidden="1" customWidth="1"/>
    <col min="13" max="13" width="9.5703125" hidden="1" customWidth="1"/>
    <col min="14" max="14" width="14.7109375" hidden="1" customWidth="1"/>
    <col min="15" max="15" width="11.140625" hidden="1" customWidth="1"/>
    <col min="16" max="16" width="12.5703125" hidden="1" customWidth="1"/>
    <col min="17" max="17" width="9.28515625" hidden="1" customWidth="1"/>
    <col min="18" max="18" width="14.7109375" customWidth="1"/>
    <col min="19" max="19" width="12.42578125" customWidth="1"/>
    <col min="20" max="21" width="9.140625" customWidth="1"/>
    <col min="22" max="22" width="14.7109375" customWidth="1"/>
    <col min="23" max="23" width="12.42578125" customWidth="1"/>
    <col min="24" max="25" width="9.140625" customWidth="1"/>
    <col min="26" max="26" width="6.7109375" customWidth="1"/>
    <col min="27" max="27" width="8" customWidth="1"/>
    <col min="28" max="28" width="6.7109375" customWidth="1"/>
    <col min="29" max="29" width="11.140625" customWidth="1"/>
    <col min="30" max="30" width="9.85546875" customWidth="1"/>
    <col min="31" max="31" width="6.7109375" customWidth="1"/>
    <col min="32" max="32" width="8" customWidth="1"/>
    <col min="33" max="41" width="6.7109375" customWidth="1"/>
  </cols>
  <sheetData>
    <row r="1" spans="1:33" ht="14.1" customHeight="1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</row>
    <row r="2" spans="1:33" ht="21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33" ht="15">
      <c r="A3" s="27" t="s">
        <v>0</v>
      </c>
      <c r="B3" s="29">
        <v>2011</v>
      </c>
      <c r="C3" s="23"/>
      <c r="D3" s="23"/>
      <c r="E3" s="24"/>
      <c r="F3" s="29">
        <v>2012</v>
      </c>
      <c r="G3" s="23"/>
      <c r="H3" s="23"/>
      <c r="I3" s="24"/>
      <c r="J3" s="29">
        <v>2013</v>
      </c>
      <c r="K3" s="23"/>
      <c r="L3" s="23"/>
      <c r="M3" s="24"/>
      <c r="N3" s="22" t="s">
        <v>12</v>
      </c>
      <c r="O3" s="23"/>
      <c r="P3" s="23"/>
      <c r="Q3" s="24"/>
      <c r="R3" s="22" t="s">
        <v>13</v>
      </c>
      <c r="S3" s="23"/>
      <c r="T3" s="23"/>
      <c r="U3" s="24"/>
      <c r="V3" s="22" t="s">
        <v>17</v>
      </c>
      <c r="W3" s="23"/>
      <c r="X3" s="23"/>
      <c r="Y3" s="24"/>
    </row>
    <row r="4" spans="1:33" ht="30">
      <c r="A4" s="28"/>
      <c r="B4" s="3" t="s">
        <v>1</v>
      </c>
      <c r="C4" s="3" t="s">
        <v>2</v>
      </c>
      <c r="D4" s="3" t="s">
        <v>3</v>
      </c>
      <c r="E4" s="3" t="s">
        <v>4</v>
      </c>
      <c r="F4" s="4" t="s">
        <v>1</v>
      </c>
      <c r="G4" s="5" t="s">
        <v>2</v>
      </c>
      <c r="H4" s="5" t="s">
        <v>3</v>
      </c>
      <c r="I4" s="5" t="s">
        <v>4</v>
      </c>
      <c r="J4" s="6" t="s">
        <v>1</v>
      </c>
      <c r="K4" s="3" t="s">
        <v>2</v>
      </c>
      <c r="L4" s="3" t="s">
        <v>3</v>
      </c>
      <c r="M4" s="3" t="s">
        <v>4</v>
      </c>
      <c r="N4" s="7" t="s">
        <v>11</v>
      </c>
      <c r="O4" s="3" t="s">
        <v>9</v>
      </c>
      <c r="P4" s="3" t="s">
        <v>10</v>
      </c>
      <c r="Q4" s="3" t="s">
        <v>15</v>
      </c>
      <c r="R4" s="7" t="s">
        <v>11</v>
      </c>
      <c r="S4" s="3" t="s">
        <v>9</v>
      </c>
      <c r="T4" s="3" t="s">
        <v>10</v>
      </c>
      <c r="U4" s="3" t="s">
        <v>15</v>
      </c>
      <c r="V4" s="7" t="s">
        <v>11</v>
      </c>
      <c r="W4" s="3" t="s">
        <v>9</v>
      </c>
      <c r="X4" s="3" t="s">
        <v>10</v>
      </c>
      <c r="Y4" s="3" t="s">
        <v>15</v>
      </c>
    </row>
    <row r="5" spans="1:33" ht="15">
      <c r="A5" s="21" t="s">
        <v>5</v>
      </c>
      <c r="B5" s="9"/>
      <c r="C5" s="9"/>
      <c r="D5" s="9"/>
      <c r="E5" s="10"/>
      <c r="F5" s="9"/>
      <c r="G5" s="9"/>
      <c r="H5" s="9"/>
      <c r="I5" s="9"/>
      <c r="J5" s="11"/>
      <c r="K5" s="11"/>
      <c r="L5" s="11"/>
      <c r="M5" s="12"/>
      <c r="N5" s="11">
        <f>105+1343</f>
        <v>1448</v>
      </c>
      <c r="O5" s="19">
        <f>12+23</f>
        <v>35</v>
      </c>
      <c r="P5" s="19">
        <f>127+26</f>
        <v>153</v>
      </c>
      <c r="Q5" s="12">
        <f>0+12</f>
        <v>12</v>
      </c>
      <c r="R5" s="11">
        <f>137+1735</f>
        <v>1872</v>
      </c>
      <c r="S5" s="19">
        <f>16+31</f>
        <v>47</v>
      </c>
      <c r="T5" s="19">
        <f>157+35</f>
        <v>192</v>
      </c>
      <c r="U5" s="12">
        <f>0+14</f>
        <v>14</v>
      </c>
      <c r="V5" s="11">
        <f>2121+135</f>
        <v>2256</v>
      </c>
      <c r="W5" s="19">
        <f>46+18</f>
        <v>64</v>
      </c>
      <c r="X5" s="19">
        <f>39+159</f>
        <v>198</v>
      </c>
      <c r="Y5" s="12">
        <f>20+2</f>
        <v>22</v>
      </c>
    </row>
    <row r="6" spans="1:33" ht="15">
      <c r="A6" s="8" t="s">
        <v>6</v>
      </c>
      <c r="B6" s="9"/>
      <c r="C6" s="9"/>
      <c r="D6" s="9"/>
      <c r="E6" s="10"/>
      <c r="F6" s="9"/>
      <c r="G6" s="9"/>
      <c r="H6" s="9"/>
      <c r="I6" s="9"/>
      <c r="J6" s="11"/>
      <c r="K6" s="11"/>
      <c r="L6" s="11"/>
      <c r="M6" s="12"/>
      <c r="N6" s="11">
        <f>188+11652</f>
        <v>11840</v>
      </c>
      <c r="O6" s="19">
        <f>18+101</f>
        <v>119</v>
      </c>
      <c r="P6" s="19">
        <f>111+126</f>
        <v>237</v>
      </c>
      <c r="Q6" s="12">
        <f>0+25</f>
        <v>25</v>
      </c>
      <c r="R6" s="11">
        <f>266+13826</f>
        <v>14092</v>
      </c>
      <c r="S6" s="19">
        <f>7+127</f>
        <v>134</v>
      </c>
      <c r="T6" s="19">
        <f>125+143</f>
        <v>268</v>
      </c>
      <c r="U6" s="12">
        <f>0+34</f>
        <v>34</v>
      </c>
      <c r="V6" s="11">
        <f>15627+294</f>
        <v>15921</v>
      </c>
      <c r="W6" s="19">
        <f>168+12</f>
        <v>180</v>
      </c>
      <c r="X6" s="19">
        <f>167+134</f>
        <v>301</v>
      </c>
      <c r="Y6" s="12">
        <f>39+4</f>
        <v>43</v>
      </c>
    </row>
    <row r="7" spans="1:33" ht="15">
      <c r="A7" s="8" t="s">
        <v>7</v>
      </c>
      <c r="B7" s="9"/>
      <c r="C7" s="9"/>
      <c r="D7" s="9"/>
      <c r="E7" s="10"/>
      <c r="F7" s="9"/>
      <c r="G7" s="9"/>
      <c r="H7" s="9"/>
      <c r="I7" s="9"/>
      <c r="J7" s="11"/>
      <c r="K7" s="11"/>
      <c r="L7" s="11"/>
      <c r="M7" s="12"/>
      <c r="N7" s="11">
        <f>1093+1839</f>
        <v>2932</v>
      </c>
      <c r="O7" s="19">
        <f>3+1</f>
        <v>4</v>
      </c>
      <c r="P7" s="19">
        <f>173+26</f>
        <v>199</v>
      </c>
      <c r="Q7" s="12" t="s">
        <v>16</v>
      </c>
      <c r="R7" s="11">
        <f>1145+2057</f>
        <v>3202</v>
      </c>
      <c r="S7" s="19">
        <f>0+1</f>
        <v>1</v>
      </c>
      <c r="T7" s="19">
        <f>208+29</f>
        <v>237</v>
      </c>
      <c r="U7" s="12" t="s">
        <v>16</v>
      </c>
      <c r="V7" s="11">
        <f>2139+1056</f>
        <v>3195</v>
      </c>
      <c r="W7" s="30" t="s">
        <v>19</v>
      </c>
      <c r="X7" s="19">
        <f>32+218</f>
        <v>250</v>
      </c>
      <c r="Y7" s="12">
        <f>0+7</f>
        <v>7</v>
      </c>
    </row>
    <row r="8" spans="1:33" ht="15">
      <c r="A8" s="13" t="s">
        <v>4</v>
      </c>
      <c r="B8" s="14" t="e">
        <f>#REF!+#REF!</f>
        <v>#REF!</v>
      </c>
      <c r="C8" s="14" t="e">
        <f>#REF!+#REF!</f>
        <v>#REF!</v>
      </c>
      <c r="D8" s="14" t="e">
        <f>#REF!+#REF!</f>
        <v>#REF!</v>
      </c>
      <c r="E8" s="15" t="e">
        <f>#REF!+#REF!</f>
        <v>#REF!</v>
      </c>
      <c r="F8" s="14" t="e">
        <f>#REF!+#REF!</f>
        <v>#REF!</v>
      </c>
      <c r="G8" s="14" t="e">
        <f>#REF!+#REF!</f>
        <v>#REF!</v>
      </c>
      <c r="H8" s="14" t="e">
        <f>#REF!+#REF!</f>
        <v>#REF!</v>
      </c>
      <c r="I8" s="15" t="e">
        <f>#REF!+#REF!</f>
        <v>#REF!</v>
      </c>
      <c r="J8" s="16"/>
      <c r="K8" s="17"/>
      <c r="L8" s="17"/>
      <c r="M8" s="18"/>
      <c r="N8" s="17">
        <f t="shared" ref="N8:U8" si="0">SUM(N5:N7)</f>
        <v>16220</v>
      </c>
      <c r="O8" s="20">
        <f t="shared" si="0"/>
        <v>158</v>
      </c>
      <c r="P8" s="20">
        <f t="shared" si="0"/>
        <v>589</v>
      </c>
      <c r="Q8" s="18">
        <f t="shared" si="0"/>
        <v>37</v>
      </c>
      <c r="R8" s="17">
        <f t="shared" si="0"/>
        <v>19166</v>
      </c>
      <c r="S8" s="20">
        <f t="shared" si="0"/>
        <v>182</v>
      </c>
      <c r="T8" s="20">
        <f t="shared" si="0"/>
        <v>697</v>
      </c>
      <c r="U8" s="18">
        <f t="shared" si="0"/>
        <v>48</v>
      </c>
      <c r="V8" s="17">
        <f>SUM(V5:V7)</f>
        <v>21372</v>
      </c>
      <c r="W8" s="16">
        <f t="shared" ref="W8:Y8" si="1">SUM(W5:W7)</f>
        <v>244</v>
      </c>
      <c r="X8" s="16">
        <f t="shared" si="1"/>
        <v>749</v>
      </c>
      <c r="Y8" s="16">
        <f t="shared" si="1"/>
        <v>72</v>
      </c>
      <c r="Z8" s="31"/>
    </row>
    <row r="9" spans="1:33">
      <c r="A9" s="1" t="s">
        <v>14</v>
      </c>
    </row>
    <row r="10" spans="1:33">
      <c r="A10" s="1" t="s">
        <v>8</v>
      </c>
      <c r="AB10" s="2"/>
      <c r="AG10" s="2"/>
    </row>
  </sheetData>
  <mergeCells count="8">
    <mergeCell ref="V3:Y3"/>
    <mergeCell ref="A1:Y2"/>
    <mergeCell ref="R3:U3"/>
    <mergeCell ref="N3:Q3"/>
    <mergeCell ref="A3:A4"/>
    <mergeCell ref="B3:E3"/>
    <mergeCell ref="F3:I3"/>
    <mergeCell ref="J3:M3"/>
  </mergeCells>
  <pageMargins left="0.38" right="0.2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2016-07-06T04:44:33Z</cp:lastPrinted>
  <dcterms:created xsi:type="dcterms:W3CDTF">2014-08-11T08:44:41Z</dcterms:created>
  <dcterms:modified xsi:type="dcterms:W3CDTF">2018-09-03T04:38:36Z</dcterms:modified>
</cp:coreProperties>
</file>