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020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1"/>
  <c r="J21"/>
  <c r="AC20"/>
  <c r="AD20" s="1"/>
  <c r="AE20" s="1"/>
  <c r="AB20"/>
  <c r="AB22" s="1"/>
  <c r="AA20"/>
  <c r="AA22" s="1"/>
  <c r="X20"/>
  <c r="X22" s="1"/>
  <c r="W20"/>
  <c r="W22" s="1"/>
  <c r="V20"/>
  <c r="V22" s="1"/>
  <c r="S20"/>
  <c r="R20"/>
  <c r="R22" s="1"/>
  <c r="Q20"/>
  <c r="N20"/>
  <c r="N22" s="1"/>
  <c r="M20"/>
  <c r="M22" s="1"/>
  <c r="L20"/>
  <c r="L22" s="1"/>
  <c r="I20"/>
  <c r="H20"/>
  <c r="J20" s="1"/>
  <c r="G20"/>
  <c r="D20"/>
  <c r="D22" s="1"/>
  <c r="C20"/>
  <c r="AE19"/>
  <c r="AD19"/>
  <c r="Z19"/>
  <c r="Y19"/>
  <c r="T19"/>
  <c r="O19"/>
  <c r="J19"/>
  <c r="E19"/>
  <c r="F19" s="1"/>
  <c r="AD18"/>
  <c r="AE18" s="1"/>
  <c r="Y18"/>
  <c r="Z18" s="1"/>
  <c r="T18"/>
  <c r="O18"/>
  <c r="J18"/>
  <c r="F18"/>
  <c r="E18"/>
  <c r="AC17"/>
  <c r="AD17" s="1"/>
  <c r="AE17" s="1"/>
  <c r="AB17"/>
  <c r="AA17"/>
  <c r="Y17"/>
  <c r="Z17" s="1"/>
  <c r="X17"/>
  <c r="W17"/>
  <c r="V17"/>
  <c r="S17"/>
  <c r="S22" s="1"/>
  <c r="T22" s="1"/>
  <c r="U22" s="1"/>
  <c r="R17"/>
  <c r="Q17"/>
  <c r="Q22" s="1"/>
  <c r="N17"/>
  <c r="O17" s="1"/>
  <c r="M17"/>
  <c r="L17"/>
  <c r="I17"/>
  <c r="I22" s="1"/>
  <c r="H17"/>
  <c r="G17"/>
  <c r="G22" s="1"/>
  <c r="D17"/>
  <c r="C17"/>
  <c r="C22" s="1"/>
  <c r="AD16"/>
  <c r="AE16" s="1"/>
  <c r="Y16"/>
  <c r="Z16" s="1"/>
  <c r="T16"/>
  <c r="U16" s="1"/>
  <c r="O16"/>
  <c r="J16"/>
  <c r="E16"/>
  <c r="F16" s="1"/>
  <c r="AD15"/>
  <c r="AE15" s="1"/>
  <c r="Y15"/>
  <c r="Z15" s="1"/>
  <c r="T15"/>
  <c r="U15" s="1"/>
  <c r="O15"/>
  <c r="J15"/>
  <c r="E15"/>
  <c r="F15" s="1"/>
  <c r="AC14"/>
  <c r="AC21" s="1"/>
  <c r="AD21" s="1"/>
  <c r="AE21" s="1"/>
  <c r="AB14"/>
  <c r="AD14" s="1"/>
  <c r="AE14" s="1"/>
  <c r="AA14"/>
  <c r="X14"/>
  <c r="Y14" s="1"/>
  <c r="Z14" s="1"/>
  <c r="W14"/>
  <c r="V14"/>
  <c r="T14"/>
  <c r="U14" s="1"/>
  <c r="S14"/>
  <c r="S21" s="1"/>
  <c r="R14"/>
  <c r="R21" s="1"/>
  <c r="Q14"/>
  <c r="O14"/>
  <c r="N14"/>
  <c r="M14"/>
  <c r="L14"/>
  <c r="J14"/>
  <c r="I14"/>
  <c r="H14"/>
  <c r="G14"/>
  <c r="D14"/>
  <c r="D21" s="1"/>
  <c r="E21" s="1"/>
  <c r="F21" s="1"/>
  <c r="C14"/>
  <c r="AE13"/>
  <c r="AD13"/>
  <c r="Z13"/>
  <c r="Y13"/>
  <c r="U13"/>
  <c r="T13"/>
  <c r="O13"/>
  <c r="J13"/>
  <c r="F13"/>
  <c r="E13"/>
  <c r="AE12"/>
  <c r="AD12"/>
  <c r="Z12"/>
  <c r="Y12"/>
  <c r="U12"/>
  <c r="T12"/>
  <c r="O12"/>
  <c r="J12"/>
  <c r="F12"/>
  <c r="E12"/>
  <c r="AC11"/>
  <c r="AD11" s="1"/>
  <c r="AE11" s="1"/>
  <c r="AB11"/>
  <c r="AA11"/>
  <c r="X11"/>
  <c r="W11"/>
  <c r="Y11" s="1"/>
  <c r="Z11" s="1"/>
  <c r="V11"/>
  <c r="S11"/>
  <c r="T11" s="1"/>
  <c r="U11" s="1"/>
  <c r="R11"/>
  <c r="Q11"/>
  <c r="O11"/>
  <c r="P11" s="1"/>
  <c r="P22" s="1"/>
  <c r="N11"/>
  <c r="M11"/>
  <c r="L11"/>
  <c r="I11"/>
  <c r="J11" s="1"/>
  <c r="K11" s="1"/>
  <c r="H11"/>
  <c r="G11"/>
  <c r="D11"/>
  <c r="C11"/>
  <c r="E11" s="1"/>
  <c r="F11" s="1"/>
  <c r="AD10"/>
  <c r="AE10" s="1"/>
  <c r="Y10"/>
  <c r="Z10" s="1"/>
  <c r="T10"/>
  <c r="U10" s="1"/>
  <c r="O10"/>
  <c r="P10" s="1"/>
  <c r="J10"/>
  <c r="F10"/>
  <c r="E10"/>
  <c r="AE9"/>
  <c r="AD9"/>
  <c r="Z9"/>
  <c r="Y9"/>
  <c r="U9"/>
  <c r="T9"/>
  <c r="P9"/>
  <c r="O9"/>
  <c r="J9"/>
  <c r="E9"/>
  <c r="F9" s="1"/>
  <c r="AD8"/>
  <c r="AE8" s="1"/>
  <c r="Y8"/>
  <c r="Z8" s="1"/>
  <c r="T8"/>
  <c r="U8" s="1"/>
  <c r="O8"/>
  <c r="P8" s="1"/>
  <c r="J8"/>
  <c r="K8" s="1"/>
  <c r="E8"/>
  <c r="F8" s="1"/>
  <c r="AD7"/>
  <c r="AE7" s="1"/>
  <c r="Y7"/>
  <c r="Z7" s="1"/>
  <c r="T7"/>
  <c r="U7" s="1"/>
  <c r="O7"/>
  <c r="P7" s="1"/>
  <c r="J7"/>
  <c r="K7" s="1"/>
  <c r="E7"/>
  <c r="F7" s="1"/>
  <c r="AD6"/>
  <c r="AE6" s="1"/>
  <c r="Y6"/>
  <c r="Z6" s="1"/>
  <c r="T6"/>
  <c r="U6" s="1"/>
  <c r="O6"/>
  <c r="P6" s="1"/>
  <c r="J6"/>
  <c r="K6" s="1"/>
  <c r="E6"/>
  <c r="F6" s="1"/>
  <c r="AD5"/>
  <c r="AE5" s="1"/>
  <c r="Y5"/>
  <c r="Z5" s="1"/>
  <c r="T5"/>
  <c r="U5" s="1"/>
  <c r="O5"/>
  <c r="P5" s="1"/>
  <c r="J5"/>
  <c r="K5" s="1"/>
  <c r="E5"/>
  <c r="F5" s="1"/>
  <c r="AD4"/>
  <c r="AE4" s="1"/>
  <c r="Y4"/>
  <c r="Z4" s="1"/>
  <c r="T4"/>
  <c r="U4" s="1"/>
  <c r="O4"/>
  <c r="P4" s="1"/>
  <c r="J4"/>
  <c r="K4" s="1"/>
  <c r="E4"/>
  <c r="F4" s="1"/>
  <c r="T21" l="1"/>
  <c r="U21" s="1"/>
  <c r="O22"/>
  <c r="E22"/>
  <c r="F22" s="1"/>
  <c r="Y22"/>
  <c r="Z22" s="1"/>
  <c r="E17"/>
  <c r="F17" s="1"/>
  <c r="E14"/>
  <c r="F14" s="1"/>
  <c r="J17"/>
  <c r="T17"/>
  <c r="U17" s="1"/>
  <c r="E20"/>
  <c r="F20" s="1"/>
  <c r="H22"/>
  <c r="J22" s="1"/>
  <c r="K22" s="1"/>
  <c r="O20"/>
  <c r="T20"/>
  <c r="Y20"/>
  <c r="Z20" s="1"/>
  <c r="X21"/>
  <c r="Y21" s="1"/>
  <c r="Z21" s="1"/>
  <c r="AC22"/>
  <c r="AD22" s="1"/>
  <c r="AE22" s="1"/>
</calcChain>
</file>

<file path=xl/sharedStrings.xml><?xml version="1.0" encoding="utf-8"?>
<sst xmlns="http://schemas.openxmlformats.org/spreadsheetml/2006/main" count="50" uniqueCount="28">
  <si>
    <t>Class</t>
  </si>
  <si>
    <t>Private Schools</t>
  </si>
  <si>
    <t>Extended Classroom</t>
  </si>
  <si>
    <t>Primary School</t>
  </si>
  <si>
    <t>Lower &amp; Middle Secondary</t>
  </si>
  <si>
    <t>Higher Secondary Schools</t>
  </si>
  <si>
    <t>Total</t>
  </si>
  <si>
    <t>+ or -</t>
  </si>
  <si>
    <t>%</t>
  </si>
  <si>
    <t>PP</t>
  </si>
  <si>
    <t>I</t>
  </si>
  <si>
    <t>II</t>
  </si>
  <si>
    <t>III</t>
  </si>
  <si>
    <t>IV</t>
  </si>
  <si>
    <t>V</t>
  </si>
  <si>
    <t>…</t>
  </si>
  <si>
    <t>VI</t>
  </si>
  <si>
    <t>Sub Total</t>
  </si>
  <si>
    <t>VII</t>
  </si>
  <si>
    <t>VIII</t>
  </si>
  <si>
    <t>IX</t>
  </si>
  <si>
    <t>X</t>
  </si>
  <si>
    <t>XI</t>
  </si>
  <si>
    <t>XII</t>
  </si>
  <si>
    <t>VII-X</t>
  </si>
  <si>
    <t>Note:   Include 2 special Institutes students.</t>
  </si>
  <si>
    <t>Source: Annual Education Statistics 2020, MoE.</t>
  </si>
  <si>
    <t>Table 3.7: Comparative Enrolment by Grade and Schools, 2019 - 2020</t>
  </si>
</sst>
</file>

<file path=xl/styles.xml><?xml version="1.0" encoding="utf-8"?>
<styleSheet xmlns="http://schemas.openxmlformats.org/spreadsheetml/2006/main">
  <numFmts count="3">
    <numFmt numFmtId="164" formatCode="###0;###0"/>
    <numFmt numFmtId="165" formatCode="###0_);\(###0\)"/>
    <numFmt numFmtId="166" formatCode="#,##0;#,##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i/>
      <sz val="9"/>
      <color theme="1"/>
      <name val="Sylfaen"/>
      <family val="1"/>
    </font>
    <font>
      <sz val="9"/>
      <color theme="1"/>
      <name val="Sylfaen"/>
      <family val="1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7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0" fontId="1" fillId="0" borderId="0" xfId="0" applyFont="1"/>
    <xf numFmtId="0" fontId="6" fillId="0" borderId="1" xfId="0" applyFont="1" applyFill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7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/>
    <xf numFmtId="37" fontId="0" fillId="0" borderId="0" xfId="0" applyNumberFormat="1"/>
    <xf numFmtId="0" fontId="9" fillId="0" borderId="0" xfId="0" applyFont="1"/>
    <xf numFmtId="0" fontId="2" fillId="2" borderId="2" xfId="0" applyFont="1" applyFill="1" applyBorder="1" applyAlignment="1">
      <alignment horizontal="right" vertical="center"/>
    </xf>
    <xf numFmtId="0" fontId="2" fillId="2" borderId="2" xfId="0" quotePrefix="1" applyFont="1" applyFill="1" applyBorder="1" applyAlignment="1">
      <alignment horizontal="right" vertical="center"/>
    </xf>
    <xf numFmtId="37" fontId="2" fillId="2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top" wrapText="1"/>
    </xf>
    <xf numFmtId="165" fontId="4" fillId="0" borderId="2" xfId="0" applyNumberFormat="1" applyFont="1" applyFill="1" applyBorder="1" applyAlignment="1">
      <alignment horizontal="right" vertical="top" wrapText="1"/>
    </xf>
    <xf numFmtId="37" fontId="4" fillId="0" borderId="2" xfId="0" applyNumberFormat="1" applyFont="1" applyFill="1" applyBorder="1" applyAlignment="1">
      <alignment horizontal="right" vertical="top" wrapText="1"/>
    </xf>
    <xf numFmtId="166" fontId="4" fillId="0" borderId="2" xfId="0" applyNumberFormat="1" applyFont="1" applyFill="1" applyBorder="1" applyAlignment="1">
      <alignment horizontal="right" vertical="top" wrapText="1"/>
    </xf>
    <xf numFmtId="164" fontId="4" fillId="0" borderId="2" xfId="0" quotePrefix="1" applyNumberFormat="1" applyFont="1" applyFill="1" applyBorder="1" applyAlignment="1">
      <alignment horizontal="right" vertical="top" wrapText="1"/>
    </xf>
    <xf numFmtId="165" fontId="4" fillId="0" borderId="2" xfId="0" quotePrefix="1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 wrapText="1"/>
    </xf>
    <xf numFmtId="166" fontId="5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top" wrapText="1"/>
    </xf>
    <xf numFmtId="37" fontId="5" fillId="0" borderId="2" xfId="0" applyNumberFormat="1" applyFont="1" applyFill="1" applyBorder="1" applyAlignment="1">
      <alignment horizontal="right" vertical="top" wrapText="1"/>
    </xf>
    <xf numFmtId="164" fontId="5" fillId="0" borderId="2" xfId="0" quotePrefix="1" applyNumberFormat="1" applyFont="1" applyFill="1" applyBorder="1" applyAlignment="1">
      <alignment horizontal="right" vertical="top" wrapText="1"/>
    </xf>
    <xf numFmtId="165" fontId="5" fillId="0" borderId="2" xfId="0" quotePrefix="1" applyNumberFormat="1" applyFont="1" applyFill="1" applyBorder="1" applyAlignment="1">
      <alignment horizontal="right" vertical="top" wrapText="1"/>
    </xf>
    <xf numFmtId="164" fontId="5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indent="1"/>
    </xf>
    <xf numFmtId="0" fontId="2" fillId="0" borderId="2" xfId="0" applyFont="1" applyBorder="1" applyAlignment="1">
      <alignment vertical="center"/>
    </xf>
    <xf numFmtId="37" fontId="5" fillId="0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5"/>
  <sheetViews>
    <sheetView tabSelected="1" workbookViewId="0">
      <pane xSplit="2" topLeftCell="C1" activePane="topRight" state="frozen"/>
      <selection pane="topRight" activeCell="T29" sqref="T29"/>
    </sheetView>
  </sheetViews>
  <sheetFormatPr defaultRowHeight="15"/>
  <cols>
    <col min="1" max="1" width="27.140625" customWidth="1"/>
    <col min="2" max="2" width="0" hidden="1" customWidth="1"/>
    <col min="6" max="6" width="8.85546875" style="17" customWidth="1"/>
    <col min="7" max="7" width="0" hidden="1" customWidth="1"/>
    <col min="11" max="11" width="8.85546875" style="17" customWidth="1"/>
    <col min="12" max="12" width="0" hidden="1" customWidth="1"/>
    <col min="16" max="16" width="6.5703125" style="17" customWidth="1"/>
    <col min="17" max="17" width="9.140625" customWidth="1"/>
    <col min="21" max="21" width="8.85546875" style="17" customWidth="1"/>
    <col min="22" max="22" width="0" hidden="1" customWidth="1"/>
    <col min="26" max="26" width="8.85546875" style="17" customWidth="1"/>
    <col min="27" max="27" width="0" hidden="1" customWidth="1"/>
    <col min="31" max="31" width="3.5703125" style="17" bestFit="1" customWidth="1"/>
  </cols>
  <sheetData>
    <row r="1" spans="1:31">
      <c r="A1" s="1" t="s">
        <v>27</v>
      </c>
      <c r="B1" s="1"/>
      <c r="C1" s="2"/>
      <c r="D1" s="2"/>
      <c r="E1" s="2"/>
      <c r="F1" s="3"/>
      <c r="G1" s="2"/>
      <c r="H1" s="2"/>
      <c r="I1" s="2"/>
      <c r="J1" s="2"/>
      <c r="K1" s="4"/>
      <c r="L1" s="5"/>
      <c r="M1" s="6"/>
      <c r="N1" s="6"/>
      <c r="O1" s="6"/>
      <c r="P1" s="7"/>
      <c r="Q1" s="6"/>
      <c r="R1" s="6"/>
      <c r="S1" s="6"/>
      <c r="T1" s="6"/>
      <c r="U1" s="7"/>
      <c r="V1" s="6"/>
      <c r="W1" s="6"/>
      <c r="X1" s="6"/>
      <c r="Y1" s="6"/>
      <c r="Z1" s="7"/>
      <c r="AA1" s="6"/>
      <c r="AB1" s="6"/>
      <c r="AC1" s="6"/>
      <c r="AD1" s="6"/>
      <c r="AE1" s="7"/>
    </row>
    <row r="2" spans="1:31">
      <c r="A2" s="39" t="s">
        <v>0</v>
      </c>
      <c r="B2" s="38" t="s">
        <v>1</v>
      </c>
      <c r="C2" s="38"/>
      <c r="D2" s="38"/>
      <c r="E2" s="38"/>
      <c r="F2" s="38"/>
      <c r="G2" s="38" t="s">
        <v>2</v>
      </c>
      <c r="H2" s="38"/>
      <c r="I2" s="38"/>
      <c r="J2" s="38"/>
      <c r="K2" s="38"/>
      <c r="L2" s="38" t="s">
        <v>3</v>
      </c>
      <c r="M2" s="38"/>
      <c r="N2" s="38"/>
      <c r="O2" s="38"/>
      <c r="P2" s="38"/>
      <c r="Q2" s="38" t="s">
        <v>4</v>
      </c>
      <c r="R2" s="38"/>
      <c r="S2" s="38"/>
      <c r="T2" s="38"/>
      <c r="U2" s="38"/>
      <c r="V2" s="38" t="s">
        <v>5</v>
      </c>
      <c r="W2" s="38"/>
      <c r="X2" s="38"/>
      <c r="Y2" s="38"/>
      <c r="Z2" s="38"/>
      <c r="AA2" s="38" t="s">
        <v>6</v>
      </c>
      <c r="AB2" s="38"/>
      <c r="AC2" s="38"/>
      <c r="AD2" s="38"/>
      <c r="AE2" s="38"/>
    </row>
    <row r="3" spans="1:31">
      <c r="A3" s="39"/>
      <c r="B3" s="19">
        <v>2017</v>
      </c>
      <c r="C3" s="19">
        <v>2019</v>
      </c>
      <c r="D3" s="19">
        <v>2020</v>
      </c>
      <c r="E3" s="20" t="s">
        <v>7</v>
      </c>
      <c r="F3" s="21" t="s">
        <v>8</v>
      </c>
      <c r="G3" s="19">
        <v>2019</v>
      </c>
      <c r="H3" s="19">
        <v>2019</v>
      </c>
      <c r="I3" s="19">
        <v>2020</v>
      </c>
      <c r="J3" s="20" t="s">
        <v>7</v>
      </c>
      <c r="K3" s="21" t="s">
        <v>8</v>
      </c>
      <c r="L3" s="19">
        <v>2017</v>
      </c>
      <c r="M3" s="19">
        <v>2019</v>
      </c>
      <c r="N3" s="19">
        <v>2020</v>
      </c>
      <c r="O3" s="20" t="s">
        <v>7</v>
      </c>
      <c r="P3" s="21" t="s">
        <v>8</v>
      </c>
      <c r="Q3" s="19">
        <v>2017</v>
      </c>
      <c r="R3" s="19">
        <v>2019</v>
      </c>
      <c r="S3" s="19">
        <v>2020</v>
      </c>
      <c r="T3" s="20" t="s">
        <v>7</v>
      </c>
      <c r="U3" s="21" t="s">
        <v>8</v>
      </c>
      <c r="V3" s="19">
        <v>2017</v>
      </c>
      <c r="W3" s="19">
        <v>2019</v>
      </c>
      <c r="X3" s="19">
        <v>2020</v>
      </c>
      <c r="Y3" s="20" t="s">
        <v>7</v>
      </c>
      <c r="Z3" s="21" t="s">
        <v>8</v>
      </c>
      <c r="AA3" s="19">
        <v>2017</v>
      </c>
      <c r="AB3" s="19">
        <v>2019</v>
      </c>
      <c r="AC3" s="19">
        <v>2020</v>
      </c>
      <c r="AD3" s="20" t="s">
        <v>7</v>
      </c>
      <c r="AE3" s="21" t="s">
        <v>8</v>
      </c>
    </row>
    <row r="4" spans="1:31">
      <c r="A4" s="35" t="s">
        <v>9</v>
      </c>
      <c r="B4" s="22">
        <v>973</v>
      </c>
      <c r="C4" s="22">
        <v>343</v>
      </c>
      <c r="D4" s="22">
        <v>602</v>
      </c>
      <c r="E4" s="23">
        <f>D4-C4</f>
        <v>259</v>
      </c>
      <c r="F4" s="24">
        <f>E4/C4*100</f>
        <v>75.510204081632651</v>
      </c>
      <c r="G4" s="22">
        <v>567</v>
      </c>
      <c r="H4" s="22">
        <v>434</v>
      </c>
      <c r="I4" s="22">
        <v>614</v>
      </c>
      <c r="J4" s="23">
        <f>I4-H4</f>
        <v>180</v>
      </c>
      <c r="K4" s="24">
        <f>J4/H4*100</f>
        <v>41.474654377880185</v>
      </c>
      <c r="L4" s="25"/>
      <c r="M4" s="25">
        <v>5382</v>
      </c>
      <c r="N4" s="25">
        <v>7871</v>
      </c>
      <c r="O4" s="23">
        <f>N4-M4</f>
        <v>2489</v>
      </c>
      <c r="P4" s="24">
        <f t="shared" ref="P4:P11" si="0">O4/M4*100</f>
        <v>46.246748420661469</v>
      </c>
      <c r="Q4" s="25"/>
      <c r="R4" s="25">
        <v>4819</v>
      </c>
      <c r="S4" s="25">
        <v>6806</v>
      </c>
      <c r="T4" s="26">
        <f>S4-R4</f>
        <v>1987</v>
      </c>
      <c r="U4" s="24">
        <f>T4/R4*100</f>
        <v>41.232620875700356</v>
      </c>
      <c r="V4" s="22"/>
      <c r="W4" s="22">
        <v>1204</v>
      </c>
      <c r="X4" s="22">
        <v>1297</v>
      </c>
      <c r="Y4" s="23">
        <f>X4-W4</f>
        <v>93</v>
      </c>
      <c r="Z4" s="24">
        <f>Y4/W4*100</f>
        <v>7.7242524916943527</v>
      </c>
      <c r="AA4" s="25"/>
      <c r="AB4" s="25">
        <v>11852</v>
      </c>
      <c r="AC4" s="25">
        <v>16591</v>
      </c>
      <c r="AD4" s="27">
        <f>AC4-AB4</f>
        <v>4739</v>
      </c>
      <c r="AE4" s="24">
        <f>AD4/AB4*100</f>
        <v>39.984812689841377</v>
      </c>
    </row>
    <row r="5" spans="1:31">
      <c r="A5" s="35" t="s">
        <v>10</v>
      </c>
      <c r="B5" s="22">
        <v>765</v>
      </c>
      <c r="C5" s="22">
        <v>776</v>
      </c>
      <c r="D5" s="22">
        <v>696</v>
      </c>
      <c r="E5" s="23">
        <f t="shared" ref="E5:E22" si="1">D5-C5</f>
        <v>-80</v>
      </c>
      <c r="F5" s="24">
        <f t="shared" ref="F5:F21" si="2">E5/C5*100</f>
        <v>-10.309278350515463</v>
      </c>
      <c r="G5" s="22">
        <v>529</v>
      </c>
      <c r="H5" s="22">
        <v>449</v>
      </c>
      <c r="I5" s="22">
        <v>417</v>
      </c>
      <c r="J5" s="23">
        <f t="shared" ref="J5:J22" si="3">I5-H5</f>
        <v>-32</v>
      </c>
      <c r="K5" s="24">
        <f>J5/H5*100</f>
        <v>-7.1269487750556788</v>
      </c>
      <c r="L5" s="25"/>
      <c r="M5" s="25">
        <v>6271</v>
      </c>
      <c r="N5" s="25">
        <v>5814</v>
      </c>
      <c r="O5" s="23">
        <f t="shared" ref="O5:O22" si="4">N5-M5</f>
        <v>-457</v>
      </c>
      <c r="P5" s="24">
        <f t="shared" si="0"/>
        <v>-7.287513953117525</v>
      </c>
      <c r="Q5" s="25"/>
      <c r="R5" s="25">
        <v>5365</v>
      </c>
      <c r="S5" s="25">
        <v>5206</v>
      </c>
      <c r="T5" s="26">
        <f t="shared" ref="T5:T21" si="5">S5-R5</f>
        <v>-159</v>
      </c>
      <c r="U5" s="24">
        <f t="shared" ref="U5:U22" si="6">T5/R5*100</f>
        <v>-2.9636533084808949</v>
      </c>
      <c r="V5" s="25"/>
      <c r="W5" s="25">
        <v>1385</v>
      </c>
      <c r="X5" s="25">
        <v>1100</v>
      </c>
      <c r="Y5" s="23">
        <f t="shared" ref="Y5:Y22" si="7">X5-W5</f>
        <v>-285</v>
      </c>
      <c r="Z5" s="24">
        <f t="shared" ref="Z5:Z22" si="8">Y5/W5*100</f>
        <v>-20.577617328519857</v>
      </c>
      <c r="AA5" s="25"/>
      <c r="AB5" s="25">
        <v>13482</v>
      </c>
      <c r="AC5" s="25">
        <v>12541</v>
      </c>
      <c r="AD5" s="27">
        <f t="shared" ref="AD5:AD22" si="9">AC5-AB5</f>
        <v>-941</v>
      </c>
      <c r="AE5" s="24">
        <f t="shared" ref="AE5:AE22" si="10">AD5/AB5*100</f>
        <v>-6.9796766058448299</v>
      </c>
    </row>
    <row r="6" spans="1:31">
      <c r="A6" s="35" t="s">
        <v>11</v>
      </c>
      <c r="B6" s="22">
        <v>643</v>
      </c>
      <c r="C6" s="22">
        <v>587</v>
      </c>
      <c r="D6" s="22">
        <v>591</v>
      </c>
      <c r="E6" s="23">
        <f t="shared" si="1"/>
        <v>4</v>
      </c>
      <c r="F6" s="24">
        <f t="shared" si="2"/>
        <v>0.68143100511073251</v>
      </c>
      <c r="G6" s="22">
        <v>462</v>
      </c>
      <c r="H6" s="22">
        <v>381</v>
      </c>
      <c r="I6" s="22">
        <v>398</v>
      </c>
      <c r="J6" s="23">
        <f t="shared" si="3"/>
        <v>17</v>
      </c>
      <c r="K6" s="24">
        <f>J6/H6*100</f>
        <v>4.4619422572178475</v>
      </c>
      <c r="L6" s="25"/>
      <c r="M6" s="25">
        <v>5999</v>
      </c>
      <c r="N6" s="25">
        <v>6318</v>
      </c>
      <c r="O6" s="23">
        <f t="shared" si="4"/>
        <v>319</v>
      </c>
      <c r="P6" s="24">
        <f t="shared" si="0"/>
        <v>5.3175529254875817</v>
      </c>
      <c r="Q6" s="25"/>
      <c r="R6" s="25">
        <v>5378</v>
      </c>
      <c r="S6" s="25">
        <v>5556</v>
      </c>
      <c r="T6" s="26">
        <f t="shared" si="5"/>
        <v>178</v>
      </c>
      <c r="U6" s="24">
        <f t="shared" si="6"/>
        <v>3.3097805875790254</v>
      </c>
      <c r="V6" s="25"/>
      <c r="W6" s="25">
        <v>1295</v>
      </c>
      <c r="X6" s="25">
        <v>1061</v>
      </c>
      <c r="Y6" s="23">
        <f t="shared" si="7"/>
        <v>-234</v>
      </c>
      <c r="Z6" s="24">
        <f t="shared" si="8"/>
        <v>-18.069498069498067</v>
      </c>
      <c r="AA6" s="25"/>
      <c r="AB6" s="25">
        <v>13061</v>
      </c>
      <c r="AC6" s="25">
        <v>13338</v>
      </c>
      <c r="AD6" s="27">
        <f t="shared" si="9"/>
        <v>277</v>
      </c>
      <c r="AE6" s="24">
        <f t="shared" si="10"/>
        <v>2.1208177015542455</v>
      </c>
    </row>
    <row r="7" spans="1:31">
      <c r="A7" s="35" t="s">
        <v>12</v>
      </c>
      <c r="B7" s="22">
        <v>533</v>
      </c>
      <c r="C7" s="22">
        <v>492</v>
      </c>
      <c r="D7" s="22">
        <v>478</v>
      </c>
      <c r="E7" s="23">
        <f t="shared" si="1"/>
        <v>-14</v>
      </c>
      <c r="F7" s="24">
        <f t="shared" si="2"/>
        <v>-2.8455284552845526</v>
      </c>
      <c r="G7" s="22">
        <v>371</v>
      </c>
      <c r="H7" s="22">
        <v>306</v>
      </c>
      <c r="I7" s="22">
        <v>284</v>
      </c>
      <c r="J7" s="23">
        <f t="shared" si="3"/>
        <v>-22</v>
      </c>
      <c r="K7" s="24">
        <f>J7/H7*100</f>
        <v>-7.18954248366013</v>
      </c>
      <c r="L7" s="25"/>
      <c r="M7" s="25">
        <v>5696</v>
      </c>
      <c r="N7" s="25">
        <v>5841</v>
      </c>
      <c r="O7" s="23">
        <f t="shared" si="4"/>
        <v>145</v>
      </c>
      <c r="P7" s="24">
        <f t="shared" si="0"/>
        <v>2.5456460674157304</v>
      </c>
      <c r="Q7" s="25"/>
      <c r="R7" s="25">
        <v>5360</v>
      </c>
      <c r="S7" s="25">
        <v>5483</v>
      </c>
      <c r="T7" s="26">
        <f t="shared" si="5"/>
        <v>123</v>
      </c>
      <c r="U7" s="24">
        <f t="shared" si="6"/>
        <v>2.294776119402985</v>
      </c>
      <c r="V7" s="25"/>
      <c r="W7" s="25">
        <v>1393</v>
      </c>
      <c r="X7" s="25">
        <v>1010</v>
      </c>
      <c r="Y7" s="23">
        <f t="shared" si="7"/>
        <v>-383</v>
      </c>
      <c r="Z7" s="24">
        <f t="shared" si="8"/>
        <v>-27.494615936826992</v>
      </c>
      <c r="AA7" s="25"/>
      <c r="AB7" s="25">
        <v>12767</v>
      </c>
      <c r="AC7" s="25">
        <v>12619</v>
      </c>
      <c r="AD7" s="27">
        <f t="shared" si="9"/>
        <v>-148</v>
      </c>
      <c r="AE7" s="24">
        <f t="shared" si="10"/>
        <v>-1.1592386621759223</v>
      </c>
    </row>
    <row r="8" spans="1:31">
      <c r="A8" s="35" t="s">
        <v>13</v>
      </c>
      <c r="B8" s="22">
        <v>346</v>
      </c>
      <c r="C8" s="22">
        <v>422</v>
      </c>
      <c r="D8" s="22">
        <v>387</v>
      </c>
      <c r="E8" s="23">
        <f t="shared" si="1"/>
        <v>-35</v>
      </c>
      <c r="F8" s="24">
        <f t="shared" si="2"/>
        <v>-8.293838862559241</v>
      </c>
      <c r="G8" s="22">
        <v>20</v>
      </c>
      <c r="H8" s="22">
        <v>2</v>
      </c>
      <c r="I8" s="22">
        <v>19</v>
      </c>
      <c r="J8" s="23">
        <f t="shared" si="3"/>
        <v>17</v>
      </c>
      <c r="K8" s="24">
        <f>J8/H8*100</f>
        <v>850</v>
      </c>
      <c r="L8" s="25"/>
      <c r="M8" s="25">
        <v>6105</v>
      </c>
      <c r="N8" s="25">
        <v>6114</v>
      </c>
      <c r="O8" s="23">
        <f t="shared" si="4"/>
        <v>9</v>
      </c>
      <c r="P8" s="24">
        <f t="shared" si="0"/>
        <v>0.14742014742014742</v>
      </c>
      <c r="Q8" s="25"/>
      <c r="R8" s="25">
        <v>6173</v>
      </c>
      <c r="S8" s="25">
        <v>6097</v>
      </c>
      <c r="T8" s="26">
        <f t="shared" si="5"/>
        <v>-76</v>
      </c>
      <c r="U8" s="24">
        <f t="shared" si="6"/>
        <v>-1.2311679896322696</v>
      </c>
      <c r="V8" s="25"/>
      <c r="W8" s="25">
        <v>1645</v>
      </c>
      <c r="X8" s="25">
        <v>1230</v>
      </c>
      <c r="Y8" s="23">
        <f t="shared" si="7"/>
        <v>-415</v>
      </c>
      <c r="Z8" s="24">
        <f t="shared" si="8"/>
        <v>-25.227963525835868</v>
      </c>
      <c r="AA8" s="25"/>
      <c r="AB8" s="25">
        <v>13944</v>
      </c>
      <c r="AC8" s="25">
        <v>13465</v>
      </c>
      <c r="AD8" s="27">
        <f t="shared" si="9"/>
        <v>-479</v>
      </c>
      <c r="AE8" s="24">
        <f t="shared" si="10"/>
        <v>-3.4351692484222602</v>
      </c>
    </row>
    <row r="9" spans="1:31">
      <c r="A9" s="35" t="s">
        <v>14</v>
      </c>
      <c r="B9" s="22">
        <v>295</v>
      </c>
      <c r="C9" s="22">
        <v>337</v>
      </c>
      <c r="D9" s="22">
        <v>376</v>
      </c>
      <c r="E9" s="23">
        <f t="shared" si="1"/>
        <v>39</v>
      </c>
      <c r="F9" s="24">
        <f t="shared" si="2"/>
        <v>11.572700296735905</v>
      </c>
      <c r="G9" s="28" t="s">
        <v>15</v>
      </c>
      <c r="H9" s="28">
        <v>0</v>
      </c>
      <c r="I9" s="28">
        <v>0</v>
      </c>
      <c r="J9" s="23">
        <f t="shared" si="3"/>
        <v>0</v>
      </c>
      <c r="K9" s="24">
        <v>0</v>
      </c>
      <c r="L9" s="25"/>
      <c r="M9" s="25">
        <v>5569</v>
      </c>
      <c r="N9" s="25">
        <v>5917</v>
      </c>
      <c r="O9" s="23">
        <f t="shared" si="4"/>
        <v>348</v>
      </c>
      <c r="P9" s="24">
        <f t="shared" si="0"/>
        <v>6.2488777159274553</v>
      </c>
      <c r="Q9" s="25"/>
      <c r="R9" s="25">
        <v>5908</v>
      </c>
      <c r="S9" s="25">
        <v>6067</v>
      </c>
      <c r="T9" s="26">
        <f t="shared" si="5"/>
        <v>159</v>
      </c>
      <c r="U9" s="24">
        <f t="shared" si="6"/>
        <v>2.6912660798916721</v>
      </c>
      <c r="V9" s="25"/>
      <c r="W9" s="25">
        <v>1515</v>
      </c>
      <c r="X9" s="25">
        <v>1280</v>
      </c>
      <c r="Y9" s="23">
        <f t="shared" si="7"/>
        <v>-235</v>
      </c>
      <c r="Z9" s="24">
        <f t="shared" si="8"/>
        <v>-15.511551155115511</v>
      </c>
      <c r="AA9" s="25"/>
      <c r="AB9" s="25">
        <v>13008</v>
      </c>
      <c r="AC9" s="25">
        <v>13265</v>
      </c>
      <c r="AD9" s="27">
        <f t="shared" si="9"/>
        <v>257</v>
      </c>
      <c r="AE9" s="24">
        <f t="shared" si="10"/>
        <v>1.9757072570725707</v>
      </c>
    </row>
    <row r="10" spans="1:31">
      <c r="A10" s="35" t="s">
        <v>16</v>
      </c>
      <c r="B10" s="22">
        <v>302</v>
      </c>
      <c r="C10" s="22">
        <v>289</v>
      </c>
      <c r="D10" s="22">
        <v>310</v>
      </c>
      <c r="E10" s="23">
        <f t="shared" si="1"/>
        <v>21</v>
      </c>
      <c r="F10" s="24">
        <f t="shared" si="2"/>
        <v>7.2664359861591699</v>
      </c>
      <c r="G10" s="28" t="s">
        <v>15</v>
      </c>
      <c r="H10" s="28">
        <v>0</v>
      </c>
      <c r="I10" s="28">
        <v>0</v>
      </c>
      <c r="J10" s="23">
        <f t="shared" si="3"/>
        <v>0</v>
      </c>
      <c r="K10" s="24">
        <v>0</v>
      </c>
      <c r="L10" s="25"/>
      <c r="M10" s="25">
        <v>4870</v>
      </c>
      <c r="N10" s="25">
        <v>5290</v>
      </c>
      <c r="O10" s="23">
        <f t="shared" si="4"/>
        <v>420</v>
      </c>
      <c r="P10" s="24">
        <f t="shared" si="0"/>
        <v>8.6242299794661186</v>
      </c>
      <c r="Q10" s="25"/>
      <c r="R10" s="25">
        <v>5479</v>
      </c>
      <c r="S10" s="25">
        <v>5758</v>
      </c>
      <c r="T10" s="26">
        <f t="shared" si="5"/>
        <v>279</v>
      </c>
      <c r="U10" s="24">
        <f t="shared" si="6"/>
        <v>5.0921701040335821</v>
      </c>
      <c r="V10" s="25"/>
      <c r="W10" s="25">
        <v>1416</v>
      </c>
      <c r="X10" s="25">
        <v>1291</v>
      </c>
      <c r="Y10" s="23">
        <f t="shared" si="7"/>
        <v>-125</v>
      </c>
      <c r="Z10" s="24">
        <f t="shared" si="8"/>
        <v>-8.8276836158192094</v>
      </c>
      <c r="AA10" s="25"/>
      <c r="AB10" s="25">
        <v>11780</v>
      </c>
      <c r="AC10" s="25">
        <v>12346</v>
      </c>
      <c r="AD10" s="27">
        <f t="shared" si="9"/>
        <v>566</v>
      </c>
      <c r="AE10" s="24">
        <f t="shared" si="10"/>
        <v>4.8047538200339561</v>
      </c>
    </row>
    <row r="11" spans="1:31" s="8" customFormat="1">
      <c r="A11" s="36" t="s">
        <v>17</v>
      </c>
      <c r="B11" s="29">
        <v>3857</v>
      </c>
      <c r="C11" s="29">
        <f>SUM(C4:C10)</f>
        <v>3246</v>
      </c>
      <c r="D11" s="29">
        <f t="shared" ref="D11:AC11" si="11">SUM(D4:D10)</f>
        <v>3440</v>
      </c>
      <c r="E11" s="30">
        <f t="shared" si="1"/>
        <v>194</v>
      </c>
      <c r="F11" s="31">
        <f t="shared" si="2"/>
        <v>5.9765865680837953</v>
      </c>
      <c r="G11" s="29">
        <f t="shared" si="11"/>
        <v>1949</v>
      </c>
      <c r="H11" s="29">
        <f t="shared" si="11"/>
        <v>1572</v>
      </c>
      <c r="I11" s="29">
        <f t="shared" si="11"/>
        <v>1732</v>
      </c>
      <c r="J11" s="30">
        <f t="shared" si="3"/>
        <v>160</v>
      </c>
      <c r="K11" s="31">
        <f>J11/H11*100</f>
        <v>10.178117048346055</v>
      </c>
      <c r="L11" s="29">
        <f t="shared" si="11"/>
        <v>0</v>
      </c>
      <c r="M11" s="29">
        <f t="shared" si="11"/>
        <v>39892</v>
      </c>
      <c r="N11" s="29">
        <f t="shared" si="11"/>
        <v>43165</v>
      </c>
      <c r="O11" s="30">
        <f t="shared" si="4"/>
        <v>3273</v>
      </c>
      <c r="P11" s="31">
        <f t="shared" si="0"/>
        <v>8.2046525619171771</v>
      </c>
      <c r="Q11" s="29">
        <f t="shared" si="11"/>
        <v>0</v>
      </c>
      <c r="R11" s="29">
        <f t="shared" si="11"/>
        <v>38482</v>
      </c>
      <c r="S11" s="29">
        <f t="shared" si="11"/>
        <v>40973</v>
      </c>
      <c r="T11" s="32">
        <f t="shared" si="5"/>
        <v>2491</v>
      </c>
      <c r="U11" s="31">
        <f t="shared" si="6"/>
        <v>6.473156280858583</v>
      </c>
      <c r="V11" s="29">
        <f t="shared" si="11"/>
        <v>0</v>
      </c>
      <c r="W11" s="29">
        <f t="shared" si="11"/>
        <v>9853</v>
      </c>
      <c r="X11" s="29">
        <f t="shared" si="11"/>
        <v>8269</v>
      </c>
      <c r="Y11" s="30">
        <f t="shared" si="7"/>
        <v>-1584</v>
      </c>
      <c r="Z11" s="31">
        <f t="shared" si="8"/>
        <v>-16.076321932406373</v>
      </c>
      <c r="AA11" s="29">
        <f t="shared" si="11"/>
        <v>0</v>
      </c>
      <c r="AB11" s="29">
        <f t="shared" si="11"/>
        <v>89894</v>
      </c>
      <c r="AC11" s="29">
        <f t="shared" si="11"/>
        <v>94165</v>
      </c>
      <c r="AD11" s="33">
        <f t="shared" si="9"/>
        <v>4271</v>
      </c>
      <c r="AE11" s="31">
        <f t="shared" si="10"/>
        <v>4.7511513560415599</v>
      </c>
    </row>
    <row r="12" spans="1:31">
      <c r="A12" s="35" t="s">
        <v>18</v>
      </c>
      <c r="B12" s="22">
        <v>118</v>
      </c>
      <c r="C12" s="22">
        <v>127</v>
      </c>
      <c r="D12" s="22">
        <v>161</v>
      </c>
      <c r="E12" s="23">
        <f t="shared" si="1"/>
        <v>34</v>
      </c>
      <c r="F12" s="24">
        <f t="shared" si="2"/>
        <v>26.771653543307089</v>
      </c>
      <c r="G12" s="28" t="s">
        <v>15</v>
      </c>
      <c r="H12" s="28">
        <v>0</v>
      </c>
      <c r="I12" s="28">
        <v>0</v>
      </c>
      <c r="J12" s="23">
        <f t="shared" si="3"/>
        <v>0</v>
      </c>
      <c r="K12" s="24">
        <v>0</v>
      </c>
      <c r="L12" s="28"/>
      <c r="M12" s="28">
        <v>0</v>
      </c>
      <c r="N12" s="28">
        <v>0</v>
      </c>
      <c r="O12" s="23">
        <f t="shared" si="4"/>
        <v>0</v>
      </c>
      <c r="P12" s="24">
        <v>0</v>
      </c>
      <c r="Q12" s="25"/>
      <c r="R12" s="25">
        <v>10167</v>
      </c>
      <c r="S12" s="25">
        <v>9006</v>
      </c>
      <c r="T12" s="26">
        <f t="shared" si="5"/>
        <v>-1161</v>
      </c>
      <c r="U12" s="24">
        <f t="shared" si="6"/>
        <v>-11.419297727943347</v>
      </c>
      <c r="V12" s="25"/>
      <c r="W12" s="25">
        <v>3526</v>
      </c>
      <c r="X12" s="25">
        <v>3497</v>
      </c>
      <c r="Y12" s="23">
        <f t="shared" si="7"/>
        <v>-29</v>
      </c>
      <c r="Z12" s="24">
        <f t="shared" si="8"/>
        <v>-0.82246171298922288</v>
      </c>
      <c r="AA12" s="25"/>
      <c r="AB12" s="25">
        <v>13702</v>
      </c>
      <c r="AC12" s="25">
        <v>12503</v>
      </c>
      <c r="AD12" s="27">
        <f t="shared" si="9"/>
        <v>-1199</v>
      </c>
      <c r="AE12" s="24">
        <f t="shared" si="10"/>
        <v>-8.7505473653481243</v>
      </c>
    </row>
    <row r="13" spans="1:31">
      <c r="A13" s="35" t="s">
        <v>19</v>
      </c>
      <c r="B13" s="22">
        <v>160</v>
      </c>
      <c r="C13" s="22">
        <v>177</v>
      </c>
      <c r="D13" s="22">
        <v>157</v>
      </c>
      <c r="E13" s="23">
        <f t="shared" si="1"/>
        <v>-20</v>
      </c>
      <c r="F13" s="24">
        <f t="shared" si="2"/>
        <v>-11.299435028248588</v>
      </c>
      <c r="G13" s="28" t="s">
        <v>15</v>
      </c>
      <c r="H13" s="28">
        <v>0</v>
      </c>
      <c r="I13" s="28">
        <v>0</v>
      </c>
      <c r="J13" s="23">
        <f t="shared" si="3"/>
        <v>0</v>
      </c>
      <c r="K13" s="24">
        <v>0</v>
      </c>
      <c r="L13" s="28"/>
      <c r="M13" s="28">
        <v>0</v>
      </c>
      <c r="N13" s="28">
        <v>0</v>
      </c>
      <c r="O13" s="23">
        <f t="shared" si="4"/>
        <v>0</v>
      </c>
      <c r="P13" s="24">
        <v>0</v>
      </c>
      <c r="Q13" s="25"/>
      <c r="R13" s="25">
        <v>10111</v>
      </c>
      <c r="S13" s="25">
        <v>9226</v>
      </c>
      <c r="T13" s="26">
        <f t="shared" si="5"/>
        <v>-885</v>
      </c>
      <c r="U13" s="24">
        <f t="shared" si="6"/>
        <v>-8.7528434378399762</v>
      </c>
      <c r="V13" s="25"/>
      <c r="W13" s="25">
        <v>3629</v>
      </c>
      <c r="X13" s="25">
        <v>3570</v>
      </c>
      <c r="Y13" s="23">
        <f t="shared" si="7"/>
        <v>-59</v>
      </c>
      <c r="Z13" s="24">
        <f t="shared" si="8"/>
        <v>-1.6257922292642601</v>
      </c>
      <c r="AA13" s="25"/>
      <c r="AB13" s="25">
        <v>13752</v>
      </c>
      <c r="AC13" s="25">
        <v>12796</v>
      </c>
      <c r="AD13" s="27">
        <f t="shared" si="9"/>
        <v>-956</v>
      </c>
      <c r="AE13" s="24">
        <f t="shared" si="10"/>
        <v>-6.9517161140197796</v>
      </c>
    </row>
    <row r="14" spans="1:31" s="8" customFormat="1">
      <c r="A14" s="36" t="s">
        <v>17</v>
      </c>
      <c r="B14" s="34">
        <v>278</v>
      </c>
      <c r="C14" s="34">
        <f>SUM(C12:C13)</f>
        <v>304</v>
      </c>
      <c r="D14" s="34">
        <f>SUM(D12:D13)</f>
        <v>318</v>
      </c>
      <c r="E14" s="30">
        <f t="shared" si="1"/>
        <v>14</v>
      </c>
      <c r="F14" s="31">
        <f t="shared" si="2"/>
        <v>4.6052631578947363</v>
      </c>
      <c r="G14" s="34">
        <f>SUM(G12:G13)</f>
        <v>0</v>
      </c>
      <c r="H14" s="34">
        <f>SUM(H12:H13)</f>
        <v>0</v>
      </c>
      <c r="I14" s="34">
        <f t="shared" ref="I14:AC14" si="12">SUM(I12:I13)</f>
        <v>0</v>
      </c>
      <c r="J14" s="30">
        <f t="shared" si="3"/>
        <v>0</v>
      </c>
      <c r="K14" s="31">
        <v>0</v>
      </c>
      <c r="L14" s="34">
        <f t="shared" si="12"/>
        <v>0</v>
      </c>
      <c r="M14" s="34">
        <f t="shared" si="12"/>
        <v>0</v>
      </c>
      <c r="N14" s="34">
        <f t="shared" si="12"/>
        <v>0</v>
      </c>
      <c r="O14" s="30">
        <f t="shared" si="4"/>
        <v>0</v>
      </c>
      <c r="P14" s="31">
        <v>0</v>
      </c>
      <c r="Q14" s="34">
        <f t="shared" si="12"/>
        <v>0</v>
      </c>
      <c r="R14" s="34">
        <f t="shared" si="12"/>
        <v>20278</v>
      </c>
      <c r="S14" s="34">
        <f t="shared" si="12"/>
        <v>18232</v>
      </c>
      <c r="T14" s="32">
        <f t="shared" si="5"/>
        <v>-2046</v>
      </c>
      <c r="U14" s="31">
        <f t="shared" si="6"/>
        <v>-10.089752441069139</v>
      </c>
      <c r="V14" s="34">
        <f t="shared" si="12"/>
        <v>0</v>
      </c>
      <c r="W14" s="34">
        <f t="shared" si="12"/>
        <v>7155</v>
      </c>
      <c r="X14" s="34">
        <f t="shared" si="12"/>
        <v>7067</v>
      </c>
      <c r="Y14" s="30">
        <f t="shared" si="7"/>
        <v>-88</v>
      </c>
      <c r="Z14" s="31">
        <f t="shared" si="8"/>
        <v>-1.2299091544374563</v>
      </c>
      <c r="AA14" s="34">
        <f t="shared" si="12"/>
        <v>0</v>
      </c>
      <c r="AB14" s="34">
        <f t="shared" si="12"/>
        <v>27454</v>
      </c>
      <c r="AC14" s="34">
        <f t="shared" si="12"/>
        <v>25299</v>
      </c>
      <c r="AD14" s="33">
        <f t="shared" si="9"/>
        <v>-2155</v>
      </c>
      <c r="AE14" s="31">
        <f t="shared" si="10"/>
        <v>-7.8494936985503028</v>
      </c>
    </row>
    <row r="15" spans="1:31">
      <c r="A15" s="35" t="s">
        <v>20</v>
      </c>
      <c r="B15" s="22">
        <v>165</v>
      </c>
      <c r="C15" s="22">
        <v>154</v>
      </c>
      <c r="D15" s="22">
        <v>210</v>
      </c>
      <c r="E15" s="23">
        <f t="shared" si="1"/>
        <v>56</v>
      </c>
      <c r="F15" s="24">
        <f t="shared" si="2"/>
        <v>36.363636363636367</v>
      </c>
      <c r="G15" s="28" t="s">
        <v>15</v>
      </c>
      <c r="H15" s="28">
        <v>0</v>
      </c>
      <c r="I15" s="28">
        <v>0</v>
      </c>
      <c r="J15" s="23">
        <f t="shared" si="3"/>
        <v>0</v>
      </c>
      <c r="K15" s="24">
        <v>0</v>
      </c>
      <c r="L15" s="28"/>
      <c r="M15" s="28">
        <v>0</v>
      </c>
      <c r="N15" s="28">
        <v>0</v>
      </c>
      <c r="O15" s="23">
        <f t="shared" si="4"/>
        <v>0</v>
      </c>
      <c r="P15" s="24">
        <v>0</v>
      </c>
      <c r="Q15" s="25"/>
      <c r="R15" s="25">
        <v>6376</v>
      </c>
      <c r="S15" s="25">
        <v>6325</v>
      </c>
      <c r="T15" s="26">
        <f t="shared" si="5"/>
        <v>-51</v>
      </c>
      <c r="U15" s="24">
        <f t="shared" si="6"/>
        <v>-0.79987452948557092</v>
      </c>
      <c r="V15" s="25"/>
      <c r="W15" s="25">
        <v>7503</v>
      </c>
      <c r="X15" s="25">
        <v>7305</v>
      </c>
      <c r="Y15" s="23">
        <f t="shared" si="7"/>
        <v>-198</v>
      </c>
      <c r="Z15" s="24">
        <f t="shared" si="8"/>
        <v>-2.6389444222311078</v>
      </c>
      <c r="AA15" s="25"/>
      <c r="AB15" s="25">
        <v>13886</v>
      </c>
      <c r="AC15" s="25">
        <v>13630</v>
      </c>
      <c r="AD15" s="27">
        <f t="shared" si="9"/>
        <v>-256</v>
      </c>
      <c r="AE15" s="24">
        <f t="shared" si="10"/>
        <v>-1.843583465360795</v>
      </c>
    </row>
    <row r="16" spans="1:31">
      <c r="A16" s="35" t="s">
        <v>21</v>
      </c>
      <c r="B16" s="22">
        <v>233</v>
      </c>
      <c r="C16" s="22">
        <v>213</v>
      </c>
      <c r="D16" s="22">
        <v>197</v>
      </c>
      <c r="E16" s="23">
        <f t="shared" si="1"/>
        <v>-16</v>
      </c>
      <c r="F16" s="24">
        <f t="shared" si="2"/>
        <v>-7.511737089201878</v>
      </c>
      <c r="G16" s="28" t="s">
        <v>15</v>
      </c>
      <c r="H16" s="28">
        <v>0</v>
      </c>
      <c r="I16" s="28">
        <v>0</v>
      </c>
      <c r="J16" s="23">
        <f t="shared" si="3"/>
        <v>0</v>
      </c>
      <c r="K16" s="24">
        <v>0</v>
      </c>
      <c r="L16" s="28"/>
      <c r="M16" s="28">
        <v>0</v>
      </c>
      <c r="N16" s="28">
        <v>0</v>
      </c>
      <c r="O16" s="23">
        <f t="shared" si="4"/>
        <v>0</v>
      </c>
      <c r="P16" s="24">
        <v>0</v>
      </c>
      <c r="Q16" s="25"/>
      <c r="R16" s="25">
        <v>5658</v>
      </c>
      <c r="S16" s="25">
        <v>5449</v>
      </c>
      <c r="T16" s="26">
        <f t="shared" si="5"/>
        <v>-209</v>
      </c>
      <c r="U16" s="24">
        <f t="shared" si="6"/>
        <v>-3.693884764934606</v>
      </c>
      <c r="V16" s="25"/>
      <c r="W16" s="25">
        <v>7213</v>
      </c>
      <c r="X16" s="25">
        <v>7734</v>
      </c>
      <c r="Y16" s="23">
        <f t="shared" si="7"/>
        <v>521</v>
      </c>
      <c r="Z16" s="24">
        <f t="shared" si="8"/>
        <v>7.2230694579231942</v>
      </c>
      <c r="AA16" s="25"/>
      <c r="AB16" s="25">
        <v>12881</v>
      </c>
      <c r="AC16" s="25">
        <v>13183</v>
      </c>
      <c r="AD16" s="27">
        <f t="shared" si="9"/>
        <v>302</v>
      </c>
      <c r="AE16" s="24">
        <f t="shared" si="10"/>
        <v>2.3445384675102865</v>
      </c>
    </row>
    <row r="17" spans="1:31" s="8" customFormat="1">
      <c r="A17" s="36" t="s">
        <v>17</v>
      </c>
      <c r="B17" s="34">
        <v>398</v>
      </c>
      <c r="C17" s="34">
        <f>SUM(C15:C16)</f>
        <v>367</v>
      </c>
      <c r="D17" s="34">
        <f t="shared" ref="D17:AC17" si="13">SUM(D15:D16)</f>
        <v>407</v>
      </c>
      <c r="E17" s="30">
        <f t="shared" si="1"/>
        <v>40</v>
      </c>
      <c r="F17" s="31">
        <f t="shared" si="2"/>
        <v>10.899182561307901</v>
      </c>
      <c r="G17" s="34">
        <f t="shared" si="13"/>
        <v>0</v>
      </c>
      <c r="H17" s="34">
        <f t="shared" si="13"/>
        <v>0</v>
      </c>
      <c r="I17" s="34">
        <f t="shared" si="13"/>
        <v>0</v>
      </c>
      <c r="J17" s="30">
        <f t="shared" si="3"/>
        <v>0</v>
      </c>
      <c r="K17" s="31">
        <v>0</v>
      </c>
      <c r="L17" s="34">
        <f t="shared" si="13"/>
        <v>0</v>
      </c>
      <c r="M17" s="34">
        <f t="shared" si="13"/>
        <v>0</v>
      </c>
      <c r="N17" s="34">
        <f>SUM(N15:N16)</f>
        <v>0</v>
      </c>
      <c r="O17" s="30">
        <f t="shared" si="4"/>
        <v>0</v>
      </c>
      <c r="P17" s="31">
        <v>0</v>
      </c>
      <c r="Q17" s="34">
        <f t="shared" si="13"/>
        <v>0</v>
      </c>
      <c r="R17" s="34">
        <f t="shared" si="13"/>
        <v>12034</v>
      </c>
      <c r="S17" s="34">
        <f t="shared" si="13"/>
        <v>11774</v>
      </c>
      <c r="T17" s="32">
        <f t="shared" si="5"/>
        <v>-260</v>
      </c>
      <c r="U17" s="31">
        <f t="shared" si="6"/>
        <v>-2.1605451221538972</v>
      </c>
      <c r="V17" s="34">
        <f t="shared" si="13"/>
        <v>0</v>
      </c>
      <c r="W17" s="34">
        <f t="shared" si="13"/>
        <v>14716</v>
      </c>
      <c r="X17" s="34">
        <f t="shared" si="13"/>
        <v>15039</v>
      </c>
      <c r="Y17" s="30">
        <f t="shared" si="7"/>
        <v>323</v>
      </c>
      <c r="Z17" s="31">
        <f t="shared" si="8"/>
        <v>2.194889915737972</v>
      </c>
      <c r="AA17" s="34">
        <f t="shared" si="13"/>
        <v>0</v>
      </c>
      <c r="AB17" s="34">
        <f>SUM(AB15:AB16)</f>
        <v>26767</v>
      </c>
      <c r="AC17" s="34">
        <f t="shared" si="13"/>
        <v>26813</v>
      </c>
      <c r="AD17" s="33">
        <f t="shared" si="9"/>
        <v>46</v>
      </c>
      <c r="AE17" s="31">
        <f t="shared" si="10"/>
        <v>0.17185340157656817</v>
      </c>
    </row>
    <row r="18" spans="1:31">
      <c r="A18" s="35" t="s">
        <v>22</v>
      </c>
      <c r="B18" s="25">
        <v>2940</v>
      </c>
      <c r="C18" s="25">
        <v>4353</v>
      </c>
      <c r="D18" s="25">
        <v>2213</v>
      </c>
      <c r="E18" s="23">
        <f t="shared" si="1"/>
        <v>-2140</v>
      </c>
      <c r="F18" s="24">
        <f t="shared" si="2"/>
        <v>-49.161497817597059</v>
      </c>
      <c r="G18" s="28" t="s">
        <v>15</v>
      </c>
      <c r="H18" s="28">
        <v>0</v>
      </c>
      <c r="I18" s="28">
        <v>0</v>
      </c>
      <c r="J18" s="23">
        <f t="shared" si="3"/>
        <v>0</v>
      </c>
      <c r="K18" s="24">
        <v>0</v>
      </c>
      <c r="L18" s="28"/>
      <c r="M18" s="28">
        <v>0</v>
      </c>
      <c r="N18" s="28">
        <v>0</v>
      </c>
      <c r="O18" s="23">
        <f t="shared" si="4"/>
        <v>0</v>
      </c>
      <c r="P18" s="24">
        <v>0</v>
      </c>
      <c r="Q18" s="28"/>
      <c r="R18" s="28">
        <v>0</v>
      </c>
      <c r="S18" s="28">
        <v>0</v>
      </c>
      <c r="T18" s="26">
        <f t="shared" si="5"/>
        <v>0</v>
      </c>
      <c r="U18" s="24">
        <v>0</v>
      </c>
      <c r="V18" s="25"/>
      <c r="W18" s="25">
        <v>11750</v>
      </c>
      <c r="X18" s="25">
        <v>11527</v>
      </c>
      <c r="Y18" s="23">
        <f t="shared" si="7"/>
        <v>-223</v>
      </c>
      <c r="Z18" s="24">
        <f t="shared" si="8"/>
        <v>-1.897872340425532</v>
      </c>
      <c r="AA18" s="25"/>
      <c r="AB18" s="25">
        <v>11750</v>
      </c>
      <c r="AC18" s="25">
        <v>11527</v>
      </c>
      <c r="AD18" s="27">
        <f t="shared" si="9"/>
        <v>-223</v>
      </c>
      <c r="AE18" s="24">
        <f t="shared" si="10"/>
        <v>-1.897872340425532</v>
      </c>
    </row>
    <row r="19" spans="1:31">
      <c r="A19" s="35" t="s">
        <v>23</v>
      </c>
      <c r="B19" s="25">
        <v>4465</v>
      </c>
      <c r="C19" s="25">
        <v>4643</v>
      </c>
      <c r="D19" s="25">
        <v>5861</v>
      </c>
      <c r="E19" s="23">
        <f t="shared" si="1"/>
        <v>1218</v>
      </c>
      <c r="F19" s="24">
        <f t="shared" si="2"/>
        <v>26.233038983415895</v>
      </c>
      <c r="G19" s="28" t="s">
        <v>15</v>
      </c>
      <c r="H19" s="28">
        <v>0</v>
      </c>
      <c r="I19" s="28">
        <v>0</v>
      </c>
      <c r="J19" s="23">
        <f t="shared" si="3"/>
        <v>0</v>
      </c>
      <c r="K19" s="24">
        <v>0</v>
      </c>
      <c r="L19" s="28"/>
      <c r="M19" s="28">
        <v>0</v>
      </c>
      <c r="N19" s="28">
        <v>0</v>
      </c>
      <c r="O19" s="23">
        <f t="shared" si="4"/>
        <v>0</v>
      </c>
      <c r="P19" s="24">
        <v>0</v>
      </c>
      <c r="Q19" s="28"/>
      <c r="R19" s="28">
        <v>0</v>
      </c>
      <c r="S19" s="28">
        <v>0</v>
      </c>
      <c r="T19" s="26">
        <f t="shared" si="5"/>
        <v>0</v>
      </c>
      <c r="U19" s="24">
        <v>0</v>
      </c>
      <c r="V19" s="25"/>
      <c r="W19" s="25">
        <v>10921</v>
      </c>
      <c r="X19" s="25">
        <v>13002</v>
      </c>
      <c r="Y19" s="23">
        <f t="shared" si="7"/>
        <v>2081</v>
      </c>
      <c r="Z19" s="24">
        <f t="shared" si="8"/>
        <v>19.055031590513689</v>
      </c>
      <c r="AA19" s="25"/>
      <c r="AB19" s="25">
        <v>10921</v>
      </c>
      <c r="AC19" s="25">
        <v>13002</v>
      </c>
      <c r="AD19" s="27">
        <f t="shared" si="9"/>
        <v>2081</v>
      </c>
      <c r="AE19" s="24">
        <f t="shared" si="10"/>
        <v>19.055031590513689</v>
      </c>
    </row>
    <row r="20" spans="1:31" s="8" customFormat="1">
      <c r="A20" s="36" t="s">
        <v>17</v>
      </c>
      <c r="B20" s="29">
        <v>7405</v>
      </c>
      <c r="C20" s="29">
        <f>SUM(C18:C19)</f>
        <v>8996</v>
      </c>
      <c r="D20" s="29">
        <f t="shared" ref="D20:AC20" si="14">SUM(D18:D19)</f>
        <v>8074</v>
      </c>
      <c r="E20" s="30">
        <f t="shared" si="1"/>
        <v>-922</v>
      </c>
      <c r="F20" s="31">
        <f t="shared" si="2"/>
        <v>-10.248999555357937</v>
      </c>
      <c r="G20" s="29">
        <f t="shared" si="14"/>
        <v>0</v>
      </c>
      <c r="H20" s="29">
        <f t="shared" si="14"/>
        <v>0</v>
      </c>
      <c r="I20" s="29">
        <f t="shared" si="14"/>
        <v>0</v>
      </c>
      <c r="J20" s="30">
        <f t="shared" si="3"/>
        <v>0</v>
      </c>
      <c r="K20" s="31">
        <v>0</v>
      </c>
      <c r="L20" s="29">
        <f t="shared" si="14"/>
        <v>0</v>
      </c>
      <c r="M20" s="29">
        <f t="shared" si="14"/>
        <v>0</v>
      </c>
      <c r="N20" s="29">
        <f t="shared" si="14"/>
        <v>0</v>
      </c>
      <c r="O20" s="30">
        <f t="shared" si="4"/>
        <v>0</v>
      </c>
      <c r="P20" s="31">
        <v>0</v>
      </c>
      <c r="Q20" s="29">
        <f t="shared" si="14"/>
        <v>0</v>
      </c>
      <c r="R20" s="29">
        <f t="shared" si="14"/>
        <v>0</v>
      </c>
      <c r="S20" s="29">
        <f t="shared" si="14"/>
        <v>0</v>
      </c>
      <c r="T20" s="32">
        <f t="shared" si="5"/>
        <v>0</v>
      </c>
      <c r="U20" s="31">
        <v>0</v>
      </c>
      <c r="V20" s="29">
        <f t="shared" si="14"/>
        <v>0</v>
      </c>
      <c r="W20" s="29">
        <f t="shared" si="14"/>
        <v>22671</v>
      </c>
      <c r="X20" s="29">
        <f t="shared" si="14"/>
        <v>24529</v>
      </c>
      <c r="Y20" s="30">
        <f t="shared" si="7"/>
        <v>1858</v>
      </c>
      <c r="Z20" s="31">
        <f t="shared" si="8"/>
        <v>8.1954920382867993</v>
      </c>
      <c r="AA20" s="29">
        <f t="shared" si="14"/>
        <v>0</v>
      </c>
      <c r="AB20" s="29">
        <f t="shared" si="14"/>
        <v>22671</v>
      </c>
      <c r="AC20" s="29">
        <f t="shared" si="14"/>
        <v>24529</v>
      </c>
      <c r="AD20" s="33">
        <f t="shared" si="9"/>
        <v>1858</v>
      </c>
      <c r="AE20" s="31">
        <f t="shared" si="10"/>
        <v>8.1954920382867993</v>
      </c>
    </row>
    <row r="21" spans="1:31">
      <c r="A21" s="35" t="s">
        <v>24</v>
      </c>
      <c r="B21" s="22">
        <v>676</v>
      </c>
      <c r="C21" s="22">
        <v>671</v>
      </c>
      <c r="D21" s="22">
        <f>SUM(D14,D17)</f>
        <v>725</v>
      </c>
      <c r="E21" s="23">
        <f t="shared" si="1"/>
        <v>54</v>
      </c>
      <c r="F21" s="24">
        <f t="shared" si="2"/>
        <v>8.0476900149031287</v>
      </c>
      <c r="G21" s="28" t="s">
        <v>15</v>
      </c>
      <c r="H21" s="28">
        <v>0</v>
      </c>
      <c r="I21" s="28">
        <v>0</v>
      </c>
      <c r="J21" s="23">
        <f t="shared" si="3"/>
        <v>0</v>
      </c>
      <c r="K21" s="24">
        <v>0</v>
      </c>
      <c r="L21" s="28"/>
      <c r="M21" s="28">
        <v>0</v>
      </c>
      <c r="N21" s="28">
        <v>0</v>
      </c>
      <c r="O21" s="23">
        <f t="shared" si="4"/>
        <v>0</v>
      </c>
      <c r="P21" s="24">
        <v>0</v>
      </c>
      <c r="Q21" s="25"/>
      <c r="R21" s="25">
        <f>SUM(R14,R17)</f>
        <v>32312</v>
      </c>
      <c r="S21" s="25">
        <f>SUM(S14,S17)</f>
        <v>30006</v>
      </c>
      <c r="T21" s="26">
        <f t="shared" si="5"/>
        <v>-2306</v>
      </c>
      <c r="U21" s="24">
        <f t="shared" si="6"/>
        <v>-7.1366674919534541</v>
      </c>
      <c r="V21" s="25"/>
      <c r="W21" s="25">
        <v>21871</v>
      </c>
      <c r="X21" s="25">
        <f>SUM(X14,X17)</f>
        <v>22106</v>
      </c>
      <c r="Y21" s="23">
        <f t="shared" si="7"/>
        <v>235</v>
      </c>
      <c r="Z21" s="24">
        <f t="shared" si="8"/>
        <v>1.0744821910292168</v>
      </c>
      <c r="AA21" s="25"/>
      <c r="AB21" s="25">
        <v>54221</v>
      </c>
      <c r="AC21" s="25">
        <f>SUM(AC14,AC17)</f>
        <v>52112</v>
      </c>
      <c r="AD21" s="27">
        <f t="shared" si="9"/>
        <v>-2109</v>
      </c>
      <c r="AE21" s="24">
        <f t="shared" si="10"/>
        <v>-3.889636856568488</v>
      </c>
    </row>
    <row r="22" spans="1:31" s="8" customFormat="1">
      <c r="A22" s="36" t="s">
        <v>6</v>
      </c>
      <c r="B22" s="29">
        <v>11938</v>
      </c>
      <c r="C22" s="29">
        <f>SUM(C20,C17,C14,C11)</f>
        <v>12913</v>
      </c>
      <c r="D22" s="29">
        <f t="shared" ref="D22:AC22" si="15">SUM(D20,D17,D14,D11)</f>
        <v>12239</v>
      </c>
      <c r="E22" s="30">
        <f t="shared" si="1"/>
        <v>-674</v>
      </c>
      <c r="F22" s="31">
        <f>E22/C22*100</f>
        <v>-5.2195461937582284</v>
      </c>
      <c r="G22" s="29">
        <f t="shared" si="15"/>
        <v>1949</v>
      </c>
      <c r="H22" s="29">
        <f t="shared" si="15"/>
        <v>1572</v>
      </c>
      <c r="I22" s="29">
        <f t="shared" si="15"/>
        <v>1732</v>
      </c>
      <c r="J22" s="30">
        <f t="shared" si="3"/>
        <v>160</v>
      </c>
      <c r="K22" s="31">
        <f>J22/H22*100</f>
        <v>10.178117048346055</v>
      </c>
      <c r="L22" s="29">
        <f t="shared" si="15"/>
        <v>0</v>
      </c>
      <c r="M22" s="29">
        <f>SUM(M20,M17,M14,M11)</f>
        <v>39892</v>
      </c>
      <c r="N22" s="29">
        <f t="shared" si="15"/>
        <v>43165</v>
      </c>
      <c r="O22" s="30">
        <f t="shared" si="4"/>
        <v>3273</v>
      </c>
      <c r="P22" s="37">
        <f t="shared" si="15"/>
        <v>8.2046525619171771</v>
      </c>
      <c r="Q22" s="29">
        <f t="shared" si="15"/>
        <v>0</v>
      </c>
      <c r="R22" s="29">
        <f t="shared" si="15"/>
        <v>70794</v>
      </c>
      <c r="S22" s="29">
        <f t="shared" si="15"/>
        <v>70979</v>
      </c>
      <c r="T22" s="32">
        <f>S22-R22</f>
        <v>185</v>
      </c>
      <c r="U22" s="31">
        <f t="shared" si="6"/>
        <v>0.26132158092493712</v>
      </c>
      <c r="V22" s="29">
        <f t="shared" si="15"/>
        <v>0</v>
      </c>
      <c r="W22" s="29">
        <f t="shared" si="15"/>
        <v>54395</v>
      </c>
      <c r="X22" s="29">
        <f t="shared" si="15"/>
        <v>54904</v>
      </c>
      <c r="Y22" s="30">
        <f t="shared" si="7"/>
        <v>509</v>
      </c>
      <c r="Z22" s="31">
        <f t="shared" si="8"/>
        <v>0.93574777093482864</v>
      </c>
      <c r="AA22" s="29">
        <f t="shared" si="15"/>
        <v>0</v>
      </c>
      <c r="AB22" s="29">
        <f t="shared" si="15"/>
        <v>166786</v>
      </c>
      <c r="AC22" s="29">
        <f t="shared" si="15"/>
        <v>170806</v>
      </c>
      <c r="AD22" s="33">
        <f t="shared" si="9"/>
        <v>4020</v>
      </c>
      <c r="AE22" s="31">
        <f t="shared" si="10"/>
        <v>2.4102742436415525</v>
      </c>
    </row>
    <row r="23" spans="1:31">
      <c r="A23" s="9" t="s">
        <v>25</v>
      </c>
      <c r="B23" s="10"/>
      <c r="C23" s="11"/>
      <c r="D23" s="10"/>
      <c r="E23" s="10"/>
      <c r="F23" s="12"/>
      <c r="G23" s="13"/>
      <c r="H23" s="13"/>
      <c r="I23" s="13"/>
      <c r="J23" s="13"/>
      <c r="K23" s="12"/>
      <c r="L23" s="13"/>
      <c r="M23" s="13"/>
      <c r="N23" s="13"/>
      <c r="O23" s="13"/>
      <c r="P23" s="14"/>
      <c r="Q23" s="13"/>
      <c r="R23" s="13"/>
      <c r="S23" s="13"/>
      <c r="T23" s="13"/>
      <c r="U23" s="14"/>
      <c r="V23" s="13"/>
      <c r="W23" s="13"/>
      <c r="X23" s="13"/>
      <c r="Y23" s="13"/>
      <c r="Z23" s="14"/>
      <c r="AA23" s="13"/>
      <c r="AB23" s="13"/>
      <c r="AC23" s="13"/>
      <c r="AD23" s="13"/>
      <c r="AE23" s="14"/>
    </row>
    <row r="24" spans="1:31">
      <c r="A24" s="15" t="s">
        <v>26</v>
      </c>
      <c r="B24" s="16"/>
      <c r="C24" s="16"/>
      <c r="D24" s="16"/>
      <c r="E24" s="16"/>
    </row>
    <row r="25" spans="1:31">
      <c r="A25" s="18"/>
    </row>
  </sheetData>
  <mergeCells count="7">
    <mergeCell ref="AA2:AE2"/>
    <mergeCell ref="A2:A3"/>
    <mergeCell ref="B2:F2"/>
    <mergeCell ref="G2:K2"/>
    <mergeCell ref="L2:P2"/>
    <mergeCell ref="Q2:U2"/>
    <mergeCell ref="V2:Z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2020-09-15T10:16:41Z</dcterms:created>
  <dcterms:modified xsi:type="dcterms:W3CDTF">2020-10-02T06:48:01Z</dcterms:modified>
</cp:coreProperties>
</file>